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110" windowWidth="12120" windowHeight="9120" tabRatio="817" activeTab="0"/>
  </bookViews>
  <sheets>
    <sheet name="科研信息登记表" sheetId="1" r:id="rId1"/>
  </sheets>
  <externalReferences>
    <externalReference r:id="rId4"/>
  </externalReferences>
  <definedNames>
    <definedName name="时间">'科研信息登记表'!$L$71:$L$76,'科研信息登记表'!#REF!,'科研信息登记表'!$L$64:$L$69,'科研信息登记表'!$K$57:$K$62,'科研信息登记表'!$K$50:$K$55,'科研信息登记表'!$K$36:$K$41,'科研信息登记表'!$L$29:$L$34,'科研信息登记表'!$L$18:$L$27,'科研信息登记表'!$M$11:$M$16,'科研信息登记表'!$K$5:$L$9</definedName>
    <definedName name="现任职务时间">'[1]个人信息采集表'!$J$4</definedName>
  </definedNames>
  <calcPr fullCalcOnLoad="1"/>
</workbook>
</file>

<file path=xl/comments1.xml><?xml version="1.0" encoding="utf-8"?>
<comments xmlns="http://schemas.openxmlformats.org/spreadsheetml/2006/main">
  <authors>
    <author>WZ</author>
    <author>lenovo</author>
  </authors>
  <commentList>
    <comment ref="K5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L29" authorId="0">
      <text>
        <r>
          <rPr>
            <b/>
            <sz val="9"/>
            <rFont val="宋体"/>
            <family val="0"/>
          </rPr>
          <t>××××年××月××日，如2017年1月10日</t>
        </r>
      </text>
    </comment>
    <comment ref="M12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M13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M14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M15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M16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L18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L19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L20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K36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K37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K38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K39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K40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K41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L43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L44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L45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L46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L47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L48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K50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K51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K52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K53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K54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K55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K57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K58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K59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K60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K61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K62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L64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L65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L66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L67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L68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L69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L71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L72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L73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L74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L75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L76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L30" authorId="0">
      <text>
        <r>
          <rPr>
            <b/>
            <sz val="9"/>
            <rFont val="宋体"/>
            <family val="0"/>
          </rPr>
          <t>××××年××月××日，如2017年1月10日</t>
        </r>
      </text>
    </comment>
    <comment ref="L31" authorId="0">
      <text>
        <r>
          <rPr>
            <b/>
            <sz val="9"/>
            <rFont val="宋体"/>
            <family val="0"/>
          </rPr>
          <t>××××年××月××日，如2017年1月10日</t>
        </r>
      </text>
    </comment>
    <comment ref="L32" authorId="0">
      <text>
        <r>
          <rPr>
            <b/>
            <sz val="9"/>
            <rFont val="宋体"/>
            <family val="0"/>
          </rPr>
          <t>××××年××月××日，如2017年1月10日</t>
        </r>
      </text>
    </comment>
    <comment ref="L33" authorId="0">
      <text>
        <r>
          <rPr>
            <b/>
            <sz val="9"/>
            <rFont val="宋体"/>
            <family val="0"/>
          </rPr>
          <t>××××年××月××日，如2017年1月10日</t>
        </r>
      </text>
    </comment>
    <comment ref="L34" authorId="0">
      <text>
        <r>
          <rPr>
            <b/>
            <sz val="9"/>
            <rFont val="宋体"/>
            <family val="0"/>
          </rPr>
          <t>××××年××月××日，如2017年1月10日</t>
        </r>
      </text>
    </comment>
    <comment ref="M11" authorId="1">
      <text>
        <r>
          <rPr>
            <sz val="9"/>
            <rFont val="宋体"/>
            <family val="0"/>
          </rPr>
          <t>填写格式要求：
XXXX年XX月，如2017年1月</t>
        </r>
      </text>
    </comment>
    <comment ref="K6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K7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K8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K9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L21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L22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L23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L24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L25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L26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  <comment ref="L27" authorId="0">
      <text>
        <r>
          <rPr>
            <b/>
            <sz val="9"/>
            <rFont val="宋体"/>
            <family val="0"/>
          </rPr>
          <t xml:space="preserve">填写格式要求：
XXXX年XX月，如2017年1月
</t>
        </r>
      </text>
    </comment>
  </commentList>
</comments>
</file>

<file path=xl/sharedStrings.xml><?xml version="1.0" encoding="utf-8"?>
<sst xmlns="http://schemas.openxmlformats.org/spreadsheetml/2006/main" count="113" uniqueCount="75">
  <si>
    <t>署名次序</t>
  </si>
  <si>
    <t>刊物级别</t>
  </si>
  <si>
    <t>所在单位名称</t>
  </si>
  <si>
    <t>工号</t>
  </si>
  <si>
    <t>姓名</t>
  </si>
  <si>
    <t>职称</t>
  </si>
  <si>
    <t>教师类别</t>
  </si>
  <si>
    <t>序号</t>
  </si>
  <si>
    <t>学术社团名称</t>
  </si>
  <si>
    <t>担任职务</t>
  </si>
  <si>
    <t>取得时间</t>
  </si>
  <si>
    <t>成果类型</t>
  </si>
  <si>
    <t>成果名称</t>
  </si>
  <si>
    <t>评奖单位</t>
  </si>
  <si>
    <t>奖励级别</t>
  </si>
  <si>
    <t>获奖等级</t>
  </si>
  <si>
    <t>获奖时间</t>
  </si>
  <si>
    <t>发表刊物、出版社及书刊号</t>
  </si>
  <si>
    <t>撰写字数</t>
  </si>
  <si>
    <t>会议类型</t>
  </si>
  <si>
    <t>会议名称</t>
  </si>
  <si>
    <t>会议地点</t>
  </si>
  <si>
    <t>是否提交论文</t>
  </si>
  <si>
    <t>会议规模
(参加人数)</t>
  </si>
  <si>
    <t>提交论文是否公开出版/发表</t>
  </si>
  <si>
    <t>会议时间</t>
  </si>
  <si>
    <t>参加学术会议</t>
  </si>
  <si>
    <t>署名次序</t>
  </si>
  <si>
    <t>转载刊物</t>
  </si>
  <si>
    <t>出版社及书号</t>
  </si>
  <si>
    <t>出版时间</t>
  </si>
  <si>
    <t>采纳部门</t>
  </si>
  <si>
    <t>提交时间</t>
  </si>
  <si>
    <t>领导批示</t>
  </si>
  <si>
    <t>成果类型</t>
  </si>
  <si>
    <t>发表出版时间</t>
  </si>
  <si>
    <t>岗位级别</t>
  </si>
  <si>
    <t>发表刊物</t>
  </si>
  <si>
    <t>发表时间</t>
  </si>
  <si>
    <t>发表报刊</t>
  </si>
  <si>
    <t>报刊级别</t>
  </si>
  <si>
    <t>学
术
兼
职</t>
  </si>
  <si>
    <t>科
研
奖
励</t>
  </si>
  <si>
    <t>科
研
成
果</t>
  </si>
  <si>
    <t>序号</t>
  </si>
  <si>
    <t>成果名称</t>
  </si>
  <si>
    <t>署名次序</t>
  </si>
  <si>
    <t>发表刊物及刊号</t>
  </si>
  <si>
    <t>被检索/收录
时间</t>
  </si>
  <si>
    <t>撰写字数</t>
  </si>
  <si>
    <t>被SCI\SSCI\EI(光盘核心版)检索及CSCD\ISTP收录</t>
  </si>
  <si>
    <t>(二)报刊发表论文</t>
  </si>
  <si>
    <t>(四)论文转载</t>
  </si>
  <si>
    <t>(五)学术专著译著</t>
  </si>
  <si>
    <t>(六)咨询调研报告专家建议</t>
  </si>
  <si>
    <t>(七)其他公开发表科研成果</t>
  </si>
  <si>
    <t>科研成果总分</t>
  </si>
  <si>
    <t>成果名称</t>
  </si>
  <si>
    <t>(三)国外期刊论文及SCI\SSCI\EI\CSCD\ISTP检索、收录</t>
  </si>
  <si>
    <t>(一)
一、二、三、四类期刊发表论文（参考期刊目录）</t>
  </si>
  <si>
    <t>特等奖</t>
  </si>
  <si>
    <t>二等奖</t>
  </si>
  <si>
    <t>三等奖</t>
  </si>
  <si>
    <t>荣誉奖</t>
  </si>
  <si>
    <t>优秀奖</t>
  </si>
  <si>
    <t>一等奖</t>
  </si>
  <si>
    <t>提名</t>
  </si>
  <si>
    <t>得分</t>
  </si>
  <si>
    <t>加权得分</t>
  </si>
  <si>
    <t>总得分</t>
  </si>
  <si>
    <t>奖项名称</t>
  </si>
  <si>
    <t>转载字数</t>
  </si>
  <si>
    <t>转载时间</t>
  </si>
  <si>
    <r>
      <t>科研信息登记表（教师、非教学人员）</t>
    </r>
    <r>
      <rPr>
        <sz val="12"/>
        <rFont val="宋体"/>
        <family val="0"/>
      </rPr>
      <t>(20</t>
    </r>
    <r>
      <rPr>
        <sz val="12"/>
        <rFont val="宋体"/>
        <family val="0"/>
      </rPr>
      <t>17</t>
    </r>
    <r>
      <rPr>
        <sz val="12"/>
        <rFont val="宋体"/>
        <family val="0"/>
      </rPr>
      <t>.1.1-20</t>
    </r>
    <r>
      <rPr>
        <sz val="12"/>
        <rFont val="宋体"/>
        <family val="0"/>
      </rPr>
      <t>17</t>
    </r>
    <r>
      <rPr>
        <sz val="12"/>
        <rFont val="宋体"/>
        <family val="0"/>
      </rPr>
      <t>.12.31)</t>
    </r>
  </si>
  <si>
    <t xml:space="preserve">
填表说明：1、本表是根据中南大科字【2009】1号文件《中南财经政法大学科研成果奖励办法》设计，内含计算公式，不得擅自修改表格。请按表中提示的规范要求填写，有下拉选项的要准确选项。经各单位科研秘书和科研部审核成果原件后，确认表中计算的得分；
          2、本表登记时间为2017.1.1－2017.12.31，请按时间顺序填写；
          3、科研成果分为七类，请分类填写，其中“（七）其他公开发表科研成果”是为《科研统计年鉴》和《教育部社科统计报表》提供基础数据，请认真完整填写；
          4、EI\CPCI检索或收录需提供书面检索报告；
          5、在二类期刊以上（含二类期刊）及在国外发表的科研成果材料原件请提交给校学术委员会审议； 
          6、参加学术会议时间为2017年；
          7、非教学人员适用此表。
     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</si>
</sst>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;@"/>
    <numFmt numFmtId="185" formatCode="0_ "/>
    <numFmt numFmtId="186" formatCode="[DBNum1][$-804]General"/>
    <numFmt numFmtId="187" formatCode="0_);[Red]\(0\)"/>
    <numFmt numFmtId="188" formatCode="0.00_ "/>
    <numFmt numFmtId="189" formatCode="0.00_);[Red]\(0.00\)"/>
    <numFmt numFmtId="190" formatCode="[$-804]yyyy&quot;年&quot;m&quot;月&quot;d&quot;日&quot;dddd"/>
    <numFmt numFmtId="191" formatCode=";;;"/>
    <numFmt numFmtId="192" formatCode="[DBNum1][$-804]yyyy&quot;年&quot;m&quot;月&quot;;@"/>
    <numFmt numFmtId="193" formatCode="yyyy&quot;年&quot;m&quot;月&quot;d&quot;日&quot;;@"/>
  </numFmts>
  <fonts count="5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9"/>
      <name val="宋体"/>
      <family val="0"/>
    </font>
    <font>
      <sz val="12"/>
      <name val="华文中宋"/>
      <family val="0"/>
    </font>
    <font>
      <sz val="9"/>
      <name val="华文中宋"/>
      <family val="0"/>
    </font>
    <font>
      <b/>
      <sz val="11"/>
      <name val="华文中宋"/>
      <family val="0"/>
    </font>
    <font>
      <b/>
      <sz val="12"/>
      <name val="华文中宋"/>
      <family val="0"/>
    </font>
    <font>
      <b/>
      <sz val="12"/>
      <color indexed="10"/>
      <name val="宋体"/>
      <family val="0"/>
    </font>
    <font>
      <b/>
      <sz val="10"/>
      <name val="华文中宋"/>
      <family val="0"/>
    </font>
    <font>
      <b/>
      <sz val="16"/>
      <name val="华文中宋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2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22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21" borderId="8" applyNumberFormat="0" applyAlignment="0" applyProtection="0"/>
    <xf numFmtId="0" fontId="52" fillId="30" borderId="5" applyNumberFormat="0" applyAlignment="0" applyProtection="0"/>
    <xf numFmtId="0" fontId="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14">
    <xf numFmtId="0" fontId="0" fillId="0" borderId="0" xfId="0" applyAlignment="1">
      <alignment vertical="center"/>
    </xf>
    <xf numFmtId="0" fontId="0" fillId="32" borderId="0" xfId="0" applyFont="1" applyFill="1" applyAlignment="1" applyProtection="1">
      <alignment vertical="center"/>
      <protection locked="0"/>
    </xf>
    <xf numFmtId="0" fontId="10" fillId="32" borderId="10" xfId="0" applyFont="1" applyFill="1" applyBorder="1" applyAlignment="1" applyProtection="1">
      <alignment horizontal="center" vertical="center" wrapText="1"/>
      <protection locked="0"/>
    </xf>
    <xf numFmtId="0" fontId="7" fillId="32" borderId="10" xfId="0" applyFont="1" applyFill="1" applyBorder="1" applyAlignment="1" applyProtection="1">
      <alignment horizontal="center" vertical="center" wrapText="1"/>
      <protection locked="0"/>
    </xf>
    <xf numFmtId="0" fontId="10" fillId="32" borderId="0" xfId="0" applyFont="1" applyFill="1" applyAlignment="1" applyProtection="1">
      <alignment horizontal="center" vertical="center"/>
      <protection locked="0"/>
    </xf>
    <xf numFmtId="0" fontId="10" fillId="32" borderId="0" xfId="0" applyFont="1" applyFill="1" applyAlignment="1" applyProtection="1">
      <alignment vertical="center"/>
      <protection locked="0"/>
    </xf>
    <xf numFmtId="0" fontId="2" fillId="32" borderId="0" xfId="0" applyFont="1" applyFill="1" applyBorder="1" applyAlignment="1" applyProtection="1">
      <alignment vertical="center" wrapText="1"/>
      <protection/>
    </xf>
    <xf numFmtId="0" fontId="2" fillId="32" borderId="0" xfId="0" applyFont="1" applyFill="1" applyAlignment="1" applyProtection="1">
      <alignment vertical="center"/>
      <protection/>
    </xf>
    <xf numFmtId="0" fontId="2" fillId="32" borderId="0" xfId="0" applyFont="1" applyFill="1" applyAlignment="1" applyProtection="1">
      <alignment vertical="center"/>
      <protection locked="0"/>
    </xf>
    <xf numFmtId="0" fontId="8" fillId="32" borderId="10" xfId="0" applyFont="1" applyFill="1" applyBorder="1" applyAlignment="1" applyProtection="1">
      <alignment horizontal="left" vertical="center" wrapText="1"/>
      <protection locked="0"/>
    </xf>
    <xf numFmtId="0" fontId="8" fillId="32" borderId="10" xfId="0" applyFont="1" applyFill="1" applyBorder="1" applyAlignment="1" applyProtection="1">
      <alignment horizontal="center" vertical="center" wrapText="1"/>
      <protection locked="0"/>
    </xf>
    <xf numFmtId="184" fontId="8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2" borderId="0" xfId="0" applyFont="1" applyFill="1" applyAlignment="1" applyProtection="1">
      <alignment vertical="center"/>
      <protection/>
    </xf>
    <xf numFmtId="0" fontId="9" fillId="32" borderId="10" xfId="0" applyFont="1" applyFill="1" applyBorder="1" applyAlignment="1" applyProtection="1">
      <alignment horizontal="center" vertical="center" wrapText="1"/>
      <protection locked="0"/>
    </xf>
    <xf numFmtId="187" fontId="8" fillId="32" borderId="10" xfId="0" applyNumberFormat="1" applyFont="1" applyFill="1" applyBorder="1" applyAlignment="1" applyProtection="1">
      <alignment horizontal="center" vertical="center" wrapText="1"/>
      <protection locked="0"/>
    </xf>
    <xf numFmtId="187" fontId="10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11" fillId="32" borderId="0" xfId="0" applyFont="1" applyFill="1" applyAlignment="1" applyProtection="1">
      <alignment horizontal="center" vertical="center"/>
      <protection/>
    </xf>
    <xf numFmtId="0" fontId="2" fillId="32" borderId="0" xfId="0" applyFont="1" applyFill="1" applyAlignment="1" applyProtection="1">
      <alignment horizontal="center" vertical="center"/>
      <protection locked="0"/>
    </xf>
    <xf numFmtId="0" fontId="12" fillId="32" borderId="10" xfId="0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Alignment="1" applyProtection="1">
      <alignment horizontal="center" vertical="center"/>
      <protection/>
    </xf>
    <xf numFmtId="0" fontId="8" fillId="32" borderId="10" xfId="0" applyNumberFormat="1" applyFont="1" applyFill="1" applyBorder="1" applyAlignment="1" applyProtection="1">
      <alignment horizontal="right" vertical="center" wrapText="1"/>
      <protection locked="0"/>
    </xf>
    <xf numFmtId="184" fontId="10" fillId="32" borderId="10" xfId="0" applyNumberFormat="1" applyFont="1" applyFill="1" applyBorder="1" applyAlignment="1" applyProtection="1">
      <alignment horizontal="center" vertical="center" wrapText="1"/>
      <protection locked="0"/>
    </xf>
    <xf numFmtId="187" fontId="8" fillId="32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32" borderId="0" xfId="0" applyFont="1" applyFill="1" applyAlignment="1" applyProtection="1">
      <alignment horizontal="center" vertical="center" wrapText="1"/>
      <protection locked="0"/>
    </xf>
    <xf numFmtId="0" fontId="10" fillId="32" borderId="10" xfId="40" applyFont="1" applyFill="1" applyBorder="1" applyAlignment="1" applyProtection="1">
      <alignment horizontal="center" vertical="center" wrapText="1"/>
      <protection locked="0"/>
    </xf>
    <xf numFmtId="0" fontId="10" fillId="32" borderId="10" xfId="40" applyFont="1" applyFill="1" applyBorder="1" applyAlignment="1" applyProtection="1">
      <alignment horizontal="center" vertical="center"/>
      <protection locked="0"/>
    </xf>
    <xf numFmtId="0" fontId="8" fillId="32" borderId="10" xfId="40" applyFont="1" applyFill="1" applyBorder="1" applyAlignment="1" applyProtection="1">
      <alignment horizontal="center" vertical="center" wrapText="1"/>
      <protection locked="0"/>
    </xf>
    <xf numFmtId="0" fontId="8" fillId="32" borderId="10" xfId="40" applyFont="1" applyFill="1" applyBorder="1" applyAlignment="1" applyProtection="1">
      <alignment horizontal="right" vertical="center" wrapText="1"/>
      <protection locked="0"/>
    </xf>
    <xf numFmtId="187" fontId="8" fillId="32" borderId="10" xfId="40" applyNumberFormat="1" applyFont="1" applyFill="1" applyBorder="1" applyAlignment="1" applyProtection="1">
      <alignment horizontal="center" vertical="center" wrapText="1"/>
      <protection locked="0"/>
    </xf>
    <xf numFmtId="0" fontId="0" fillId="32" borderId="11" xfId="40" applyFont="1" applyFill="1" applyBorder="1" applyAlignment="1" applyProtection="1">
      <alignment vertical="center" wrapText="1"/>
      <protection locked="0"/>
    </xf>
    <xf numFmtId="0" fontId="3" fillId="32" borderId="11" xfId="40" applyFont="1" applyFill="1" applyBorder="1" applyAlignment="1" applyProtection="1">
      <alignment horizontal="center" vertical="center" wrapText="1"/>
      <protection locked="0"/>
    </xf>
    <xf numFmtId="0" fontId="1" fillId="32" borderId="11" xfId="40" applyFont="1" applyFill="1" applyBorder="1" applyAlignment="1" applyProtection="1">
      <alignment horizontal="center" vertical="center" wrapText="1"/>
      <protection locked="0"/>
    </xf>
    <xf numFmtId="0" fontId="1" fillId="32" borderId="11" xfId="40" applyNumberFormat="1" applyFont="1" applyFill="1" applyBorder="1" applyAlignment="1" applyProtection="1">
      <alignment horizontal="left" vertical="center" wrapText="1"/>
      <protection locked="0"/>
    </xf>
    <xf numFmtId="0" fontId="1" fillId="32" borderId="11" xfId="40" applyFont="1" applyFill="1" applyBorder="1" applyAlignment="1" applyProtection="1">
      <alignment vertical="center" wrapText="1"/>
      <protection locked="0"/>
    </xf>
    <xf numFmtId="0" fontId="1" fillId="32" borderId="11" xfId="40" applyFont="1" applyFill="1" applyBorder="1" applyAlignment="1" applyProtection="1">
      <alignment horizontal="left" vertical="center" wrapText="1"/>
      <protection locked="0"/>
    </xf>
    <xf numFmtId="187" fontId="1" fillId="32" borderId="11" xfId="40" applyNumberFormat="1" applyFont="1" applyFill="1" applyBorder="1" applyAlignment="1" applyProtection="1">
      <alignment vertical="center" wrapText="1"/>
      <protection locked="0"/>
    </xf>
    <xf numFmtId="184" fontId="1" fillId="32" borderId="11" xfId="40" applyNumberFormat="1" applyFont="1" applyFill="1" applyBorder="1" applyAlignment="1" applyProtection="1">
      <alignment vertical="center" wrapText="1"/>
      <protection locked="0"/>
    </xf>
    <xf numFmtId="0" fontId="0" fillId="32" borderId="0" xfId="0" applyNumberFormat="1" applyFont="1" applyFill="1" applyAlignment="1" applyProtection="1">
      <alignment vertical="center"/>
      <protection locked="0"/>
    </xf>
    <xf numFmtId="0" fontId="7" fillId="32" borderId="0" xfId="0" applyFont="1" applyFill="1" applyAlignment="1" applyProtection="1">
      <alignment vertical="center"/>
      <protection/>
    </xf>
    <xf numFmtId="0" fontId="0" fillId="32" borderId="0" xfId="0" applyFont="1" applyFill="1" applyAlignment="1" applyProtection="1">
      <alignment vertical="center"/>
      <protection/>
    </xf>
    <xf numFmtId="0" fontId="10" fillId="32" borderId="10" xfId="0" applyFont="1" applyFill="1" applyBorder="1" applyAlignment="1" applyProtection="1">
      <alignment horizontal="center" vertical="center" wrapText="1"/>
      <protection/>
    </xf>
    <xf numFmtId="0" fontId="10" fillId="32" borderId="0" xfId="0" applyFont="1" applyFill="1" applyAlignment="1" applyProtection="1">
      <alignment horizontal="center" vertical="center" wrapText="1"/>
      <protection/>
    </xf>
    <xf numFmtId="0" fontId="10" fillId="32" borderId="0" xfId="0" applyFont="1" applyFill="1" applyAlignment="1" applyProtection="1">
      <alignment horizontal="center" vertical="center"/>
      <protection/>
    </xf>
    <xf numFmtId="0" fontId="10" fillId="32" borderId="0" xfId="0" applyFont="1" applyFill="1" applyAlignment="1" applyProtection="1">
      <alignment vertical="center" wrapText="1"/>
      <protection/>
    </xf>
    <xf numFmtId="0" fontId="10" fillId="32" borderId="0" xfId="0" applyFont="1" applyFill="1" applyAlignment="1" applyProtection="1">
      <alignment vertical="center"/>
      <protection/>
    </xf>
    <xf numFmtId="0" fontId="10" fillId="32" borderId="0" xfId="0" applyFont="1" applyFill="1" applyBorder="1" applyAlignment="1" applyProtection="1">
      <alignment horizontal="center" vertical="center" wrapText="1"/>
      <protection/>
    </xf>
    <xf numFmtId="188" fontId="10" fillId="32" borderId="0" xfId="0" applyNumberFormat="1" applyFont="1" applyFill="1" applyBorder="1" applyAlignment="1" applyProtection="1">
      <alignment horizontal="center" vertical="center" wrapText="1"/>
      <protection/>
    </xf>
    <xf numFmtId="185" fontId="10" fillId="32" borderId="0" xfId="0" applyNumberFormat="1" applyFont="1" applyFill="1" applyBorder="1" applyAlignment="1" applyProtection="1">
      <alignment horizontal="center" vertical="center" wrapText="1"/>
      <protection/>
    </xf>
    <xf numFmtId="0" fontId="2" fillId="32" borderId="0" xfId="0" applyFont="1" applyFill="1" applyAlignment="1" applyProtection="1">
      <alignment horizontal="center" vertical="center" wrapText="1"/>
      <protection/>
    </xf>
    <xf numFmtId="0" fontId="10" fillId="32" borderId="12" xfId="40" applyFont="1" applyFill="1" applyBorder="1" applyAlignment="1" applyProtection="1">
      <alignment horizontal="center"/>
      <protection/>
    </xf>
    <xf numFmtId="0" fontId="8" fillId="32" borderId="12" xfId="40" applyFont="1" applyFill="1" applyBorder="1" applyAlignment="1" applyProtection="1">
      <alignment horizontal="center"/>
      <protection/>
    </xf>
    <xf numFmtId="0" fontId="6" fillId="32" borderId="0" xfId="0" applyFont="1" applyFill="1" applyAlignment="1" applyProtection="1">
      <alignment vertical="center"/>
      <protection hidden="1" locked="0"/>
    </xf>
    <xf numFmtId="0" fontId="6" fillId="32" borderId="0" xfId="0" applyFont="1" applyFill="1" applyAlignment="1" applyProtection="1">
      <alignment vertical="center"/>
      <protection hidden="1" locked="0"/>
    </xf>
    <xf numFmtId="191" fontId="0" fillId="32" borderId="0" xfId="0" applyNumberFormat="1" applyFont="1" applyFill="1" applyAlignment="1" applyProtection="1">
      <alignment vertical="center"/>
      <protection hidden="1" locked="0"/>
    </xf>
    <xf numFmtId="0" fontId="1" fillId="32" borderId="0" xfId="40" applyFont="1" applyFill="1" applyBorder="1" applyAlignment="1" applyProtection="1">
      <alignment/>
      <protection/>
    </xf>
    <xf numFmtId="0" fontId="8" fillId="32" borderId="13" xfId="0" applyFont="1" applyFill="1" applyBorder="1" applyAlignment="1" applyProtection="1">
      <alignment horizontal="left" vertical="center" wrapText="1"/>
      <protection locked="0"/>
    </xf>
    <xf numFmtId="0" fontId="10" fillId="32" borderId="14" xfId="0" applyFont="1" applyFill="1" applyBorder="1" applyAlignment="1" applyProtection="1">
      <alignment horizontal="center" vertical="center" wrapText="1"/>
      <protection locked="0"/>
    </xf>
    <xf numFmtId="0" fontId="10" fillId="32" borderId="13" xfId="0" applyFont="1" applyFill="1" applyBorder="1" applyAlignment="1" applyProtection="1">
      <alignment horizontal="center" vertical="center" wrapText="1"/>
      <protection locked="0"/>
    </xf>
    <xf numFmtId="0" fontId="10" fillId="32" borderId="15" xfId="0" applyFont="1" applyFill="1" applyBorder="1" applyAlignment="1" applyProtection="1">
      <alignment horizontal="center" vertical="center" wrapText="1"/>
      <protection locked="0"/>
    </xf>
    <xf numFmtId="184" fontId="8" fillId="32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 applyProtection="1">
      <alignment vertical="center"/>
      <protection locked="0"/>
    </xf>
    <xf numFmtId="0" fontId="2" fillId="32" borderId="10" xfId="0" applyFont="1" applyFill="1" applyBorder="1" applyAlignment="1" applyProtection="1">
      <alignment vertical="center"/>
      <protection locked="0"/>
    </xf>
    <xf numFmtId="193" fontId="8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2" borderId="10" xfId="0" applyFont="1" applyFill="1" applyBorder="1" applyAlignment="1" applyProtection="1">
      <alignment vertical="center" wrapText="1"/>
      <protection locked="0"/>
    </xf>
    <xf numFmtId="0" fontId="8" fillId="32" borderId="10" xfId="0" applyNumberFormat="1" applyFont="1" applyFill="1" applyBorder="1" applyAlignment="1" applyProtection="1">
      <alignment vertical="center" wrapText="1"/>
      <protection locked="0"/>
    </xf>
    <xf numFmtId="0" fontId="10" fillId="32" borderId="15" xfId="0" applyFont="1" applyFill="1" applyBorder="1" applyAlignment="1" applyProtection="1">
      <alignment vertical="center" wrapText="1"/>
      <protection locked="0"/>
    </xf>
    <xf numFmtId="184" fontId="8" fillId="32" borderId="15" xfId="0" applyNumberFormat="1" applyFont="1" applyFill="1" applyBorder="1" applyAlignment="1" applyProtection="1">
      <alignment vertical="center" wrapText="1"/>
      <protection locked="0"/>
    </xf>
    <xf numFmtId="0" fontId="10" fillId="32" borderId="13" xfId="0" applyFont="1" applyFill="1" applyBorder="1" applyAlignment="1" applyProtection="1">
      <alignment horizontal="center" vertical="center" wrapText="1"/>
      <protection locked="0"/>
    </xf>
    <xf numFmtId="0" fontId="10" fillId="32" borderId="16" xfId="0" applyFont="1" applyFill="1" applyBorder="1" applyAlignment="1" applyProtection="1">
      <alignment horizontal="center" vertical="center" wrapText="1"/>
      <protection locked="0"/>
    </xf>
    <xf numFmtId="0" fontId="10" fillId="32" borderId="15" xfId="0" applyFont="1" applyFill="1" applyBorder="1" applyAlignment="1" applyProtection="1">
      <alignment horizontal="center" vertical="center" wrapText="1"/>
      <protection locked="0"/>
    </xf>
    <xf numFmtId="0" fontId="8" fillId="32" borderId="13" xfId="0" applyFont="1" applyFill="1" applyBorder="1" applyAlignment="1" applyProtection="1">
      <alignment horizontal="left" vertical="center" wrapText="1"/>
      <protection locked="0"/>
    </xf>
    <xf numFmtId="0" fontId="8" fillId="32" borderId="16" xfId="0" applyFont="1" applyFill="1" applyBorder="1" applyAlignment="1" applyProtection="1">
      <alignment horizontal="left" vertical="center" wrapText="1"/>
      <protection locked="0"/>
    </xf>
    <xf numFmtId="0" fontId="8" fillId="32" borderId="15" xfId="0" applyFont="1" applyFill="1" applyBorder="1" applyAlignment="1" applyProtection="1">
      <alignment horizontal="left" vertical="center" wrapText="1"/>
      <protection locked="0"/>
    </xf>
    <xf numFmtId="0" fontId="8" fillId="32" borderId="10" xfId="0" applyFont="1" applyFill="1" applyBorder="1" applyAlignment="1" applyProtection="1">
      <alignment horizontal="left" vertical="center" wrapText="1"/>
      <protection locked="0"/>
    </xf>
    <xf numFmtId="0" fontId="16" fillId="32" borderId="11" xfId="0" applyFont="1" applyFill="1" applyBorder="1" applyAlignment="1" applyProtection="1">
      <alignment vertical="center" wrapText="1"/>
      <protection locked="0"/>
    </xf>
    <xf numFmtId="0" fontId="16" fillId="32" borderId="0" xfId="0" applyFont="1" applyFill="1" applyAlignment="1" applyProtection="1">
      <alignment vertical="center" wrapText="1"/>
      <protection locked="0"/>
    </xf>
    <xf numFmtId="0" fontId="16" fillId="32" borderId="0" xfId="0" applyFont="1" applyFill="1" applyAlignment="1" applyProtection="1">
      <alignment vertical="center"/>
      <protection locked="0"/>
    </xf>
    <xf numFmtId="0" fontId="10" fillId="32" borderId="10" xfId="0" applyFont="1" applyFill="1" applyBorder="1" applyAlignment="1" applyProtection="1">
      <alignment horizontal="center" vertical="center" wrapText="1"/>
      <protection locked="0"/>
    </xf>
    <xf numFmtId="0" fontId="13" fillId="32" borderId="17" xfId="0" applyFont="1" applyFill="1" applyBorder="1" applyAlignment="1" applyProtection="1">
      <alignment horizontal="center" vertical="center" wrapText="1"/>
      <protection locked="0"/>
    </xf>
    <xf numFmtId="0" fontId="10" fillId="32" borderId="18" xfId="0" applyFont="1" applyFill="1" applyBorder="1" applyAlignment="1" applyProtection="1">
      <alignment horizontal="center" vertical="center" wrapText="1"/>
      <protection locked="0"/>
    </xf>
    <xf numFmtId="0" fontId="10" fillId="32" borderId="14" xfId="0" applyFont="1" applyFill="1" applyBorder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0" fillId="32" borderId="10" xfId="0" applyFill="1" applyBorder="1" applyAlignment="1" applyProtection="1">
      <alignment vertical="center"/>
      <protection/>
    </xf>
    <xf numFmtId="189" fontId="14" fillId="32" borderId="10" xfId="0" applyNumberFormat="1" applyFont="1" applyFill="1" applyBorder="1" applyAlignment="1" applyProtection="1">
      <alignment horizontal="center" vertical="center" wrapText="1"/>
      <protection/>
    </xf>
    <xf numFmtId="189" fontId="15" fillId="32" borderId="10" xfId="0" applyNumberFormat="1" applyFont="1" applyFill="1" applyBorder="1" applyAlignment="1" applyProtection="1">
      <alignment horizontal="center" vertical="center"/>
      <protection/>
    </xf>
    <xf numFmtId="0" fontId="8" fillId="32" borderId="13" xfId="0" applyFont="1" applyFill="1" applyBorder="1" applyAlignment="1" applyProtection="1">
      <alignment vertical="center" wrapText="1"/>
      <protection locked="0"/>
    </xf>
    <xf numFmtId="0" fontId="0" fillId="0" borderId="15" xfId="0" applyBorder="1" applyAlignment="1">
      <alignment vertical="center" wrapText="1"/>
    </xf>
    <xf numFmtId="0" fontId="12" fillId="32" borderId="17" xfId="0" applyFont="1" applyFill="1" applyBorder="1" applyAlignment="1" applyProtection="1">
      <alignment horizontal="center" vertical="center" wrapText="1"/>
      <protection locked="0"/>
    </xf>
    <xf numFmtId="0" fontId="12" fillId="32" borderId="18" xfId="0" applyFont="1" applyFill="1" applyBorder="1" applyAlignment="1" applyProtection="1">
      <alignment horizontal="center" vertical="center" wrapText="1"/>
      <protection locked="0"/>
    </xf>
    <xf numFmtId="0" fontId="12" fillId="32" borderId="14" xfId="0" applyFont="1" applyFill="1" applyBorder="1" applyAlignment="1" applyProtection="1">
      <alignment horizontal="center" vertical="center" wrapText="1"/>
      <protection locked="0"/>
    </xf>
    <xf numFmtId="0" fontId="13" fillId="32" borderId="10" xfId="0" applyFont="1" applyFill="1" applyBorder="1" applyAlignment="1" applyProtection="1">
      <alignment horizontal="center" vertical="center" wrapText="1"/>
      <protection locked="0"/>
    </xf>
    <xf numFmtId="184" fontId="8" fillId="32" borderId="13" xfId="0" applyNumberFormat="1" applyFont="1" applyFill="1" applyBorder="1" applyAlignment="1" applyProtection="1">
      <alignment horizontal="center" vertical="center" wrapText="1"/>
      <protection locked="0"/>
    </xf>
    <xf numFmtId="184" fontId="8" fillId="32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32" borderId="13" xfId="0" applyFont="1" applyFill="1" applyBorder="1" applyAlignment="1" applyProtection="1">
      <alignment horizontal="center" vertical="center" wrapText="1"/>
      <protection locked="0"/>
    </xf>
    <xf numFmtId="0" fontId="7" fillId="32" borderId="15" xfId="0" applyFont="1" applyFill="1" applyBorder="1" applyAlignment="1" applyProtection="1">
      <alignment horizontal="center" vertical="center" wrapText="1"/>
      <protection locked="0"/>
    </xf>
    <xf numFmtId="0" fontId="10" fillId="32" borderId="10" xfId="0" applyFont="1" applyFill="1" applyBorder="1" applyAlignment="1" applyProtection="1">
      <alignment vertical="center" wrapText="1"/>
      <protection locked="0"/>
    </xf>
    <xf numFmtId="0" fontId="18" fillId="32" borderId="10" xfId="0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 applyProtection="1">
      <alignment vertical="center"/>
      <protection locked="0"/>
    </xf>
    <xf numFmtId="0" fontId="7" fillId="32" borderId="16" xfId="0" applyFont="1" applyFill="1" applyBorder="1" applyAlignment="1" applyProtection="1">
      <alignment horizontal="center" vertical="center" wrapText="1"/>
      <protection locked="0"/>
    </xf>
    <xf numFmtId="0" fontId="10" fillId="32" borderId="19" xfId="0" applyFont="1" applyFill="1" applyBorder="1" applyAlignment="1" applyProtection="1">
      <alignment horizontal="center" vertical="center" wrapText="1"/>
      <protection locked="0"/>
    </xf>
    <xf numFmtId="0" fontId="10" fillId="32" borderId="11" xfId="0" applyFont="1" applyFill="1" applyBorder="1" applyAlignment="1" applyProtection="1">
      <alignment horizontal="center" vertical="center" wrapText="1"/>
      <protection locked="0"/>
    </xf>
    <xf numFmtId="0" fontId="10" fillId="32" borderId="20" xfId="0" applyFont="1" applyFill="1" applyBorder="1" applyAlignment="1" applyProtection="1">
      <alignment horizontal="center" vertical="center"/>
      <protection locked="0"/>
    </xf>
    <xf numFmtId="0" fontId="8" fillId="32" borderId="13" xfId="0" applyNumberFormat="1" applyFont="1" applyFill="1" applyBorder="1" applyAlignment="1" applyProtection="1">
      <alignment horizontal="left" vertical="center" wrapText="1"/>
      <protection locked="0"/>
    </xf>
    <xf numFmtId="0" fontId="8" fillId="32" borderId="16" xfId="0" applyNumberFormat="1" applyFont="1" applyFill="1" applyBorder="1" applyAlignment="1" applyProtection="1">
      <alignment horizontal="left" vertical="center" wrapText="1"/>
      <protection locked="0"/>
    </xf>
    <xf numFmtId="0" fontId="8" fillId="32" borderId="15" xfId="0" applyNumberFormat="1" applyFont="1" applyFill="1" applyBorder="1" applyAlignment="1" applyProtection="1">
      <alignment horizontal="left" vertical="center" wrapText="1"/>
      <protection locked="0"/>
    </xf>
    <xf numFmtId="0" fontId="8" fillId="32" borderId="10" xfId="40" applyNumberFormat="1" applyFont="1" applyFill="1" applyBorder="1" applyAlignment="1" applyProtection="1">
      <alignment horizontal="left" vertical="center" wrapText="1"/>
      <protection locked="0"/>
    </xf>
    <xf numFmtId="0" fontId="8" fillId="32" borderId="10" xfId="40" applyFont="1" applyFill="1" applyBorder="1" applyAlignment="1" applyProtection="1">
      <alignment horizontal="left" vertical="center" wrapText="1"/>
      <protection locked="0"/>
    </xf>
    <xf numFmtId="0" fontId="10" fillId="32" borderId="10" xfId="40" applyFont="1" applyFill="1" applyBorder="1" applyAlignment="1" applyProtection="1">
      <alignment horizontal="center" vertical="center" wrapText="1"/>
      <protection locked="0"/>
    </xf>
    <xf numFmtId="0" fontId="8" fillId="32" borderId="15" xfId="0" applyFont="1" applyFill="1" applyBorder="1" applyAlignment="1" applyProtection="1">
      <alignment horizontal="left" vertical="center"/>
      <protection locked="0"/>
    </xf>
    <xf numFmtId="0" fontId="10" fillId="32" borderId="17" xfId="0" applyFont="1" applyFill="1" applyBorder="1" applyAlignment="1" applyProtection="1">
      <alignment horizontal="center" vertical="center" wrapText="1"/>
      <protection locked="0"/>
    </xf>
    <xf numFmtId="0" fontId="9" fillId="32" borderId="17" xfId="0" applyFont="1" applyFill="1" applyBorder="1" applyAlignment="1" applyProtection="1">
      <alignment horizontal="center" vertical="center" wrapText="1"/>
      <protection locked="0"/>
    </xf>
    <xf numFmtId="0" fontId="9" fillId="32" borderId="18" xfId="0" applyFont="1" applyFill="1" applyBorder="1" applyAlignment="1" applyProtection="1">
      <alignment horizontal="center" vertical="center" wrapText="1"/>
      <protection locked="0"/>
    </xf>
    <xf numFmtId="0" fontId="9" fillId="32" borderId="14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件一：教师科研信息登记表（续表）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462;&#25913;\&#20449;&#24687;&#37319;&#38598;&#34920;&#65288;&#19987;&#20219;&#25945;&#2407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个人信息采集表"/>
      <sheetName val="校内单位"/>
      <sheetName val="专业技术职务"/>
      <sheetName val="教学研究成果"/>
      <sheetName val="个人信息一览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102"/>
  <sheetViews>
    <sheetView tabSelected="1" zoomScale="86" zoomScaleNormal="86" zoomScalePageLayoutView="0" workbookViewId="0" topLeftCell="A28">
      <selection activeCell="K36" sqref="K36"/>
    </sheetView>
  </sheetViews>
  <sheetFormatPr defaultColWidth="9.00390625" defaultRowHeight="14.25"/>
  <cols>
    <col min="1" max="1" width="5.375" style="1" customWidth="1"/>
    <col min="2" max="2" width="5.50390625" style="1" customWidth="1"/>
    <col min="3" max="3" width="5.625" style="1" customWidth="1"/>
    <col min="4" max="4" width="6.875" style="1" customWidth="1"/>
    <col min="5" max="5" width="8.125" style="1" customWidth="1"/>
    <col min="6" max="6" width="7.75390625" style="1" customWidth="1"/>
    <col min="7" max="7" width="13.375" style="1" customWidth="1"/>
    <col min="8" max="8" width="11.875" style="1" customWidth="1"/>
    <col min="9" max="9" width="5.75390625" style="1" customWidth="1"/>
    <col min="10" max="10" width="16.50390625" style="1" customWidth="1"/>
    <col min="11" max="11" width="15.50390625" style="1" customWidth="1"/>
    <col min="12" max="12" width="12.75390625" style="1" customWidth="1"/>
    <col min="13" max="13" width="13.00390625" style="40" customWidth="1"/>
    <col min="14" max="14" width="10.00390625" style="40" customWidth="1"/>
    <col min="15" max="15" width="8.25390625" style="40" customWidth="1"/>
    <col min="16" max="16" width="11.125" style="40" customWidth="1"/>
    <col min="17" max="17" width="9.00390625" style="40" customWidth="1"/>
    <col min="18" max="16384" width="9.00390625" style="1" customWidth="1"/>
  </cols>
  <sheetData>
    <row r="1" spans="1:15" ht="45" customHeight="1">
      <c r="A1" s="97" t="s">
        <v>73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39"/>
      <c r="N1" s="39"/>
      <c r="O1" s="39"/>
    </row>
    <row r="2" spans="1:17" s="4" customFormat="1" ht="30" customHeight="1">
      <c r="A2" s="68" t="s">
        <v>2</v>
      </c>
      <c r="B2" s="70"/>
      <c r="C2" s="94"/>
      <c r="D2" s="99"/>
      <c r="E2" s="99"/>
      <c r="F2" s="99"/>
      <c r="G2" s="99"/>
      <c r="H2" s="95"/>
      <c r="I2" s="2" t="s">
        <v>3</v>
      </c>
      <c r="J2" s="3"/>
      <c r="K2" s="2" t="s">
        <v>9</v>
      </c>
      <c r="L2" s="3"/>
      <c r="M2" s="42"/>
      <c r="N2" s="42"/>
      <c r="O2" s="42"/>
      <c r="P2" s="42"/>
      <c r="Q2" s="43"/>
    </row>
    <row r="3" spans="1:17" s="4" customFormat="1" ht="27" customHeight="1">
      <c r="A3" s="68" t="s">
        <v>4</v>
      </c>
      <c r="B3" s="70"/>
      <c r="C3" s="94"/>
      <c r="D3" s="95"/>
      <c r="E3" s="68" t="s">
        <v>5</v>
      </c>
      <c r="F3" s="70"/>
      <c r="G3" s="94"/>
      <c r="H3" s="95"/>
      <c r="I3" s="2" t="s">
        <v>36</v>
      </c>
      <c r="J3" s="3"/>
      <c r="K3" s="2" t="s">
        <v>6</v>
      </c>
      <c r="L3" s="3"/>
      <c r="M3" s="42"/>
      <c r="N3" s="42"/>
      <c r="O3" s="42"/>
      <c r="P3" s="42"/>
      <c r="Q3" s="43"/>
    </row>
    <row r="4" spans="1:17" s="5" customFormat="1" ht="27" customHeight="1">
      <c r="A4" s="79" t="s">
        <v>41</v>
      </c>
      <c r="B4" s="2" t="s">
        <v>7</v>
      </c>
      <c r="C4" s="78" t="s">
        <v>8</v>
      </c>
      <c r="D4" s="78"/>
      <c r="E4" s="78"/>
      <c r="F4" s="78"/>
      <c r="G4" s="78"/>
      <c r="H4" s="78"/>
      <c r="I4" s="78" t="s">
        <v>9</v>
      </c>
      <c r="J4" s="78"/>
      <c r="K4" s="78" t="s">
        <v>10</v>
      </c>
      <c r="L4" s="96"/>
      <c r="M4" s="44"/>
      <c r="N4" s="44"/>
      <c r="O4" s="44"/>
      <c r="P4" s="44"/>
      <c r="Q4" s="45"/>
    </row>
    <row r="5" spans="1:17" s="5" customFormat="1" ht="19.5" customHeight="1">
      <c r="A5" s="80"/>
      <c r="B5" s="2">
        <v>1</v>
      </c>
      <c r="C5" s="74"/>
      <c r="D5" s="74"/>
      <c r="E5" s="74"/>
      <c r="F5" s="74"/>
      <c r="G5" s="74"/>
      <c r="H5" s="74"/>
      <c r="I5" s="74"/>
      <c r="J5" s="74"/>
      <c r="K5" s="92"/>
      <c r="L5" s="93"/>
      <c r="M5" s="44"/>
      <c r="N5" s="44"/>
      <c r="O5" s="44"/>
      <c r="P5" s="44"/>
      <c r="Q5" s="45"/>
    </row>
    <row r="6" spans="1:17" s="5" customFormat="1" ht="19.5" customHeight="1">
      <c r="A6" s="80"/>
      <c r="B6" s="2">
        <v>2</v>
      </c>
      <c r="C6" s="74"/>
      <c r="D6" s="74"/>
      <c r="E6" s="74"/>
      <c r="F6" s="74"/>
      <c r="G6" s="74"/>
      <c r="H6" s="74"/>
      <c r="I6" s="74"/>
      <c r="J6" s="74"/>
      <c r="K6" s="92"/>
      <c r="L6" s="93"/>
      <c r="M6" s="44"/>
      <c r="N6" s="44"/>
      <c r="O6" s="44"/>
      <c r="P6" s="44"/>
      <c r="Q6" s="45"/>
    </row>
    <row r="7" spans="1:17" s="5" customFormat="1" ht="19.5" customHeight="1">
      <c r="A7" s="80"/>
      <c r="B7" s="2">
        <v>3</v>
      </c>
      <c r="C7" s="74"/>
      <c r="D7" s="74"/>
      <c r="E7" s="74"/>
      <c r="F7" s="74"/>
      <c r="G7" s="74"/>
      <c r="H7" s="74"/>
      <c r="I7" s="74"/>
      <c r="J7" s="74"/>
      <c r="K7" s="92"/>
      <c r="L7" s="93"/>
      <c r="M7" s="44"/>
      <c r="N7" s="44"/>
      <c r="O7" s="44"/>
      <c r="P7" s="44"/>
      <c r="Q7" s="45"/>
    </row>
    <row r="8" spans="1:17" s="5" customFormat="1" ht="19.5" customHeight="1">
      <c r="A8" s="80"/>
      <c r="B8" s="2">
        <v>4</v>
      </c>
      <c r="C8" s="74"/>
      <c r="D8" s="74"/>
      <c r="E8" s="74"/>
      <c r="F8" s="74"/>
      <c r="G8" s="74"/>
      <c r="H8" s="74"/>
      <c r="I8" s="74"/>
      <c r="J8" s="74"/>
      <c r="K8" s="92"/>
      <c r="L8" s="93"/>
      <c r="M8" s="44"/>
      <c r="N8" s="44"/>
      <c r="O8" s="44"/>
      <c r="P8" s="44"/>
      <c r="Q8" s="45"/>
    </row>
    <row r="9" spans="1:17" s="5" customFormat="1" ht="19.5" customHeight="1">
      <c r="A9" s="81"/>
      <c r="B9" s="2">
        <v>5</v>
      </c>
      <c r="C9" s="74"/>
      <c r="D9" s="74"/>
      <c r="E9" s="74"/>
      <c r="F9" s="74"/>
      <c r="G9" s="74"/>
      <c r="H9" s="74"/>
      <c r="I9" s="74"/>
      <c r="J9" s="74"/>
      <c r="K9" s="92"/>
      <c r="L9" s="93"/>
      <c r="M9" s="44"/>
      <c r="N9" s="44"/>
      <c r="O9" s="44"/>
      <c r="P9" s="44"/>
      <c r="Q9" s="45"/>
    </row>
    <row r="10" spans="1:17" s="8" customFormat="1" ht="32.25" customHeight="1">
      <c r="A10" s="91" t="s">
        <v>42</v>
      </c>
      <c r="B10" s="2" t="s">
        <v>7</v>
      </c>
      <c r="C10" s="2" t="s">
        <v>11</v>
      </c>
      <c r="D10" s="78" t="s">
        <v>12</v>
      </c>
      <c r="E10" s="78"/>
      <c r="F10" s="78"/>
      <c r="G10" s="2" t="s">
        <v>0</v>
      </c>
      <c r="H10" s="61" t="s">
        <v>70</v>
      </c>
      <c r="I10" s="68" t="s">
        <v>13</v>
      </c>
      <c r="J10" s="70"/>
      <c r="K10" s="58" t="s">
        <v>14</v>
      </c>
      <c r="L10" s="2" t="s">
        <v>15</v>
      </c>
      <c r="M10" s="59" t="s">
        <v>16</v>
      </c>
      <c r="N10" s="41" t="s">
        <v>67</v>
      </c>
      <c r="O10" s="41" t="s">
        <v>68</v>
      </c>
      <c r="P10" s="41" t="s">
        <v>69</v>
      </c>
      <c r="Q10" s="7"/>
    </row>
    <row r="11" spans="1:17" s="8" customFormat="1" ht="19.5" customHeight="1">
      <c r="A11" s="78"/>
      <c r="B11" s="2">
        <v>1</v>
      </c>
      <c r="C11" s="9"/>
      <c r="D11" s="74"/>
      <c r="E11" s="74"/>
      <c r="F11" s="74"/>
      <c r="G11" s="9"/>
      <c r="H11" s="62"/>
      <c r="I11" s="86"/>
      <c r="J11" s="87"/>
      <c r="K11" s="56"/>
      <c r="L11" s="10"/>
      <c r="M11" s="60"/>
      <c r="N11" s="41">
        <f aca="true" t="shared" si="0" ref="N11:N16">IF($K11="全国高校人文社科优秀科研成果奖",VLOOKUP($L11,$A$92:$E$98,2,0),IF($K11="省部级政府科研奖励",VLOOKUP($L11,$A$92:$E$98,3,0),IF($K11="准省部级政府科研奖励",VLOOKUP($L11,$A$92:$E$98,4,0),IF($K11="其他省部级政府科研奖励",VLOOKUP($L11,$A$92:$E$98,5,0),0))))</f>
        <v>0</v>
      </c>
      <c r="O11" s="41">
        <f aca="true" t="shared" si="1" ref="O11:O16">IF(G11="独撰",N11,IF(G11="两人合著序一",N11*0.6,IF(G11="两人合著序二",N11*0.4,IF(G11="多人合著序一",N11*0.6,IF(G11="多人合著序二",N11*0.2,IF(G11="多人合著序三",N11*0.2,N11*0))))))</f>
        <v>0</v>
      </c>
      <c r="P11" s="41">
        <f>SUM(O11:O16)</f>
        <v>0</v>
      </c>
      <c r="Q11" s="12"/>
    </row>
    <row r="12" spans="1:17" s="8" customFormat="1" ht="19.5" customHeight="1">
      <c r="A12" s="78"/>
      <c r="B12" s="2">
        <v>2</v>
      </c>
      <c r="C12" s="9"/>
      <c r="D12" s="74"/>
      <c r="E12" s="74"/>
      <c r="F12" s="74"/>
      <c r="G12" s="9"/>
      <c r="H12" s="62"/>
      <c r="I12" s="86"/>
      <c r="J12" s="87"/>
      <c r="K12" s="56"/>
      <c r="L12" s="10"/>
      <c r="M12" s="60"/>
      <c r="N12" s="41">
        <f t="shared" si="0"/>
        <v>0</v>
      </c>
      <c r="O12" s="41">
        <f t="shared" si="1"/>
        <v>0</v>
      </c>
      <c r="P12" s="41"/>
      <c r="Q12" s="12"/>
    </row>
    <row r="13" spans="1:17" s="8" customFormat="1" ht="19.5" customHeight="1">
      <c r="A13" s="78"/>
      <c r="B13" s="2">
        <v>3</v>
      </c>
      <c r="C13" s="9"/>
      <c r="D13" s="74"/>
      <c r="E13" s="74"/>
      <c r="F13" s="74"/>
      <c r="G13" s="9"/>
      <c r="H13" s="62"/>
      <c r="I13" s="86"/>
      <c r="J13" s="87"/>
      <c r="K13" s="56"/>
      <c r="L13" s="10"/>
      <c r="M13" s="60"/>
      <c r="N13" s="41">
        <f t="shared" si="0"/>
        <v>0</v>
      </c>
      <c r="O13" s="41">
        <f t="shared" si="1"/>
        <v>0</v>
      </c>
      <c r="P13" s="41"/>
      <c r="Q13" s="7"/>
    </row>
    <row r="14" spans="1:17" s="8" customFormat="1" ht="19.5" customHeight="1">
      <c r="A14" s="78"/>
      <c r="B14" s="2">
        <v>4</v>
      </c>
      <c r="C14" s="9"/>
      <c r="D14" s="74"/>
      <c r="E14" s="74"/>
      <c r="F14" s="74"/>
      <c r="G14" s="9"/>
      <c r="H14" s="62"/>
      <c r="I14" s="86"/>
      <c r="J14" s="87"/>
      <c r="K14" s="56"/>
      <c r="L14" s="10"/>
      <c r="M14" s="60"/>
      <c r="N14" s="41">
        <f t="shared" si="0"/>
        <v>0</v>
      </c>
      <c r="O14" s="41">
        <f t="shared" si="1"/>
        <v>0</v>
      </c>
      <c r="P14" s="41"/>
      <c r="Q14" s="7"/>
    </row>
    <row r="15" spans="1:17" s="8" customFormat="1" ht="19.5" customHeight="1">
      <c r="A15" s="78"/>
      <c r="B15" s="2">
        <v>5</v>
      </c>
      <c r="C15" s="9"/>
      <c r="D15" s="74"/>
      <c r="E15" s="74"/>
      <c r="F15" s="74"/>
      <c r="G15" s="9"/>
      <c r="H15" s="62"/>
      <c r="I15" s="86"/>
      <c r="J15" s="87"/>
      <c r="K15" s="56"/>
      <c r="L15" s="10"/>
      <c r="M15" s="60"/>
      <c r="N15" s="41">
        <f t="shared" si="0"/>
        <v>0</v>
      </c>
      <c r="O15" s="41">
        <f t="shared" si="1"/>
        <v>0</v>
      </c>
      <c r="P15" s="41"/>
      <c r="Q15" s="7"/>
    </row>
    <row r="16" spans="1:17" s="8" customFormat="1" ht="19.5" customHeight="1">
      <c r="A16" s="78"/>
      <c r="B16" s="2">
        <v>6</v>
      </c>
      <c r="C16" s="9"/>
      <c r="D16" s="74"/>
      <c r="E16" s="74"/>
      <c r="F16" s="74"/>
      <c r="G16" s="9"/>
      <c r="H16" s="62"/>
      <c r="I16" s="86"/>
      <c r="J16" s="87"/>
      <c r="K16" s="56"/>
      <c r="L16" s="10"/>
      <c r="M16" s="60"/>
      <c r="N16" s="41">
        <f t="shared" si="0"/>
        <v>0</v>
      </c>
      <c r="O16" s="41">
        <f t="shared" si="1"/>
        <v>0</v>
      </c>
      <c r="P16" s="41"/>
      <c r="Q16" s="7"/>
    </row>
    <row r="17" spans="1:17" s="8" customFormat="1" ht="27" customHeight="1">
      <c r="A17" s="79" t="s">
        <v>43</v>
      </c>
      <c r="B17" s="2"/>
      <c r="C17" s="2" t="s">
        <v>7</v>
      </c>
      <c r="D17" s="68" t="s">
        <v>12</v>
      </c>
      <c r="E17" s="69"/>
      <c r="F17" s="70"/>
      <c r="G17" s="2" t="s">
        <v>0</v>
      </c>
      <c r="H17" s="78" t="s">
        <v>37</v>
      </c>
      <c r="I17" s="78"/>
      <c r="J17" s="2" t="s">
        <v>1</v>
      </c>
      <c r="K17" s="57" t="s">
        <v>18</v>
      </c>
      <c r="L17" s="57" t="s">
        <v>38</v>
      </c>
      <c r="M17" s="41" t="s">
        <v>67</v>
      </c>
      <c r="N17" s="41" t="s">
        <v>68</v>
      </c>
      <c r="O17" s="41" t="s">
        <v>69</v>
      </c>
      <c r="P17" s="82" t="s">
        <v>56</v>
      </c>
      <c r="Q17" s="83"/>
    </row>
    <row r="18" spans="1:17" s="8" customFormat="1" ht="19.5" customHeight="1">
      <c r="A18" s="80"/>
      <c r="B18" s="111" t="s">
        <v>59</v>
      </c>
      <c r="C18" s="13">
        <v>1</v>
      </c>
      <c r="D18" s="71"/>
      <c r="E18" s="72"/>
      <c r="F18" s="73"/>
      <c r="G18" s="9"/>
      <c r="H18" s="74"/>
      <c r="I18" s="74"/>
      <c r="J18" s="10"/>
      <c r="K18" s="14"/>
      <c r="L18" s="11"/>
      <c r="M18" s="41">
        <f>IF((K18="3000字以上")*(J18="一类"),20,IF((K18="3000字以上")*(J18="二类"),15,IF((K18="3000字以上")*(J18="三类"),3,IF((K18="3000字以上")*(J18="四类"),1,IF((K18="理工农医体育类1500字以上")*(J18="一类"),20,IF((K18="理工农医体育类1500字以上")*(J18="二类"),15,IF((K18="理工农医体育类1500字以上")*(J18="三类"),3,IF((K18="理工农医体育类1500字以上")*(J18="四类"),1,0))))))))</f>
        <v>0</v>
      </c>
      <c r="N18" s="41">
        <f>IF(G18="独撰",M18,IF(G18="两人合著序一",M18*0.6,IF(G18="两人合著序二",M18*0.4,IF(G18="多人合著序一",M18*0.6,IF(G18="多人合著序二",M18*0.2,IF(G18="多人合著序三",M18*0.2,0))))))</f>
        <v>0</v>
      </c>
      <c r="O18" s="41">
        <f>SUM(N18:N27)</f>
        <v>0</v>
      </c>
      <c r="P18" s="84">
        <f>SUM(O18,O29,O36,O43,O50)</f>
        <v>0</v>
      </c>
      <c r="Q18" s="85"/>
    </row>
    <row r="19" spans="1:17" s="8" customFormat="1" ht="19.5" customHeight="1">
      <c r="A19" s="80"/>
      <c r="B19" s="112"/>
      <c r="C19" s="13">
        <v>2</v>
      </c>
      <c r="D19" s="71"/>
      <c r="E19" s="72"/>
      <c r="F19" s="73"/>
      <c r="G19" s="9"/>
      <c r="H19" s="74"/>
      <c r="I19" s="74"/>
      <c r="J19" s="10"/>
      <c r="K19" s="14"/>
      <c r="L19" s="11"/>
      <c r="M19" s="41">
        <f aca="true" t="shared" si="2" ref="M19:M27">IF((K19="3000字以上")*(J19="一类"),20,IF((K19="3000字以上")*(J19="二类"),15,IF((K19="3000字以上")*(J19="三类"),3,IF((K19="3000字以上")*(J19="四类"),1,IF((K19="理工农医体育类1500字以上")*(J19="一类"),20,IF((K19="理工农医体育类1500字以上")*(J19="二类"),15,IF((K19="理工农医体育类1500字以上")*(J19="三类"),3,IF((K19="理工农医体育类1500字以上")*(J19="四类"),1,0))))))))</f>
        <v>0</v>
      </c>
      <c r="N19" s="41">
        <f aca="true" t="shared" si="3" ref="N19:N27">IF(G19="独撰",M19,IF(G19="两人合著序一",M19*0.6,IF(G19="两人合著序二",M19*0.4,IF(G19="多人合著序一",M19*0.6,IF(G19="多人合著序二",M19*0.2,IF(G19="多人合著序三",M19*0.2,0))))))</f>
        <v>0</v>
      </c>
      <c r="O19" s="41"/>
      <c r="P19" s="85"/>
      <c r="Q19" s="85"/>
    </row>
    <row r="20" spans="1:17" s="8" customFormat="1" ht="19.5" customHeight="1">
      <c r="A20" s="80"/>
      <c r="B20" s="112"/>
      <c r="C20" s="13">
        <v>3</v>
      </c>
      <c r="D20" s="71"/>
      <c r="E20" s="72"/>
      <c r="F20" s="73"/>
      <c r="G20" s="9"/>
      <c r="H20" s="74"/>
      <c r="I20" s="74"/>
      <c r="J20" s="10"/>
      <c r="K20" s="14"/>
      <c r="L20" s="11"/>
      <c r="M20" s="41">
        <f t="shared" si="2"/>
        <v>0</v>
      </c>
      <c r="N20" s="41">
        <f t="shared" si="3"/>
        <v>0</v>
      </c>
      <c r="O20" s="41"/>
      <c r="P20" s="6"/>
      <c r="Q20" s="12"/>
    </row>
    <row r="21" spans="1:17" s="8" customFormat="1" ht="19.5" customHeight="1">
      <c r="A21" s="80"/>
      <c r="B21" s="112"/>
      <c r="C21" s="13">
        <v>4</v>
      </c>
      <c r="D21" s="71"/>
      <c r="E21" s="72"/>
      <c r="F21" s="73"/>
      <c r="G21" s="9"/>
      <c r="H21" s="74"/>
      <c r="I21" s="74"/>
      <c r="J21" s="10"/>
      <c r="K21" s="14"/>
      <c r="L21" s="11"/>
      <c r="M21" s="41">
        <f t="shared" si="2"/>
        <v>0</v>
      </c>
      <c r="N21" s="41">
        <f t="shared" si="3"/>
        <v>0</v>
      </c>
      <c r="O21" s="41"/>
      <c r="P21" s="6"/>
      <c r="Q21" s="12"/>
    </row>
    <row r="22" spans="1:17" s="8" customFormat="1" ht="19.5" customHeight="1">
      <c r="A22" s="80"/>
      <c r="B22" s="112"/>
      <c r="C22" s="13">
        <v>5</v>
      </c>
      <c r="D22" s="71"/>
      <c r="E22" s="72"/>
      <c r="F22" s="73"/>
      <c r="G22" s="9"/>
      <c r="H22" s="74"/>
      <c r="I22" s="74"/>
      <c r="J22" s="10"/>
      <c r="K22" s="14"/>
      <c r="L22" s="11"/>
      <c r="M22" s="41">
        <f>IF((K22="3000字以上")*(J22="一类"),20,IF((K22="3000字以上")*(J22="二类"),15,IF((K22="3000字以上")*(J22="三类"),3,IF((K22="3000字以上")*(J22="四类"),1,IF((K22="理工农医体育类1500字以上")*(J22="一类"),20,IF((K22="理工农医体育类1500字以上")*(J22="二类"),15,IF((K22="理工农医体育类1500字以上")*(J22="三类"),3,IF((K22="理工农医体育类1500字以上")*(J22="四类"),1,0))))))))</f>
        <v>0</v>
      </c>
      <c r="N22" s="41">
        <f t="shared" si="3"/>
        <v>0</v>
      </c>
      <c r="O22" s="41"/>
      <c r="P22" s="6"/>
      <c r="Q22" s="12"/>
    </row>
    <row r="23" spans="1:17" s="8" customFormat="1" ht="19.5" customHeight="1">
      <c r="A23" s="80"/>
      <c r="B23" s="112"/>
      <c r="C23" s="13">
        <v>6</v>
      </c>
      <c r="D23" s="71"/>
      <c r="E23" s="72"/>
      <c r="F23" s="73"/>
      <c r="G23" s="9"/>
      <c r="H23" s="74"/>
      <c r="I23" s="74"/>
      <c r="J23" s="10"/>
      <c r="K23" s="14"/>
      <c r="L23" s="11"/>
      <c r="M23" s="41">
        <f t="shared" si="2"/>
        <v>0</v>
      </c>
      <c r="N23" s="41">
        <f t="shared" si="3"/>
        <v>0</v>
      </c>
      <c r="O23" s="41"/>
      <c r="P23" s="6"/>
      <c r="Q23" s="12"/>
    </row>
    <row r="24" spans="1:17" s="8" customFormat="1" ht="19.5" customHeight="1">
      <c r="A24" s="80"/>
      <c r="B24" s="112"/>
      <c r="C24" s="13">
        <v>7</v>
      </c>
      <c r="D24" s="71"/>
      <c r="E24" s="72"/>
      <c r="F24" s="73"/>
      <c r="G24" s="9"/>
      <c r="H24" s="74"/>
      <c r="I24" s="74"/>
      <c r="J24" s="10"/>
      <c r="K24" s="14"/>
      <c r="L24" s="11"/>
      <c r="M24" s="41">
        <f t="shared" si="2"/>
        <v>0</v>
      </c>
      <c r="N24" s="41">
        <f t="shared" si="3"/>
        <v>0</v>
      </c>
      <c r="O24" s="41"/>
      <c r="P24" s="6"/>
      <c r="Q24" s="12"/>
    </row>
    <row r="25" spans="1:17" s="8" customFormat="1" ht="19.5" customHeight="1">
      <c r="A25" s="80"/>
      <c r="B25" s="112"/>
      <c r="C25" s="13">
        <v>8</v>
      </c>
      <c r="D25" s="71"/>
      <c r="E25" s="72"/>
      <c r="F25" s="73"/>
      <c r="G25" s="9"/>
      <c r="H25" s="74"/>
      <c r="I25" s="74"/>
      <c r="J25" s="10"/>
      <c r="K25" s="14"/>
      <c r="L25" s="11"/>
      <c r="M25" s="41">
        <f t="shared" si="2"/>
        <v>0</v>
      </c>
      <c r="N25" s="41">
        <f t="shared" si="3"/>
        <v>0</v>
      </c>
      <c r="O25" s="41"/>
      <c r="P25" s="6"/>
      <c r="Q25" s="12"/>
    </row>
    <row r="26" spans="1:17" s="8" customFormat="1" ht="19.5" customHeight="1">
      <c r="A26" s="80"/>
      <c r="B26" s="112"/>
      <c r="C26" s="13">
        <v>9</v>
      </c>
      <c r="D26" s="71"/>
      <c r="E26" s="72"/>
      <c r="F26" s="73"/>
      <c r="G26" s="9"/>
      <c r="H26" s="74"/>
      <c r="I26" s="74"/>
      <c r="J26" s="10"/>
      <c r="K26" s="14"/>
      <c r="L26" s="11"/>
      <c r="M26" s="41">
        <f t="shared" si="2"/>
        <v>0</v>
      </c>
      <c r="N26" s="41">
        <f t="shared" si="3"/>
        <v>0</v>
      </c>
      <c r="O26" s="41"/>
      <c r="P26" s="6"/>
      <c r="Q26" s="12"/>
    </row>
    <row r="27" spans="1:17" s="8" customFormat="1" ht="19.5" customHeight="1">
      <c r="A27" s="80"/>
      <c r="B27" s="113"/>
      <c r="C27" s="13">
        <v>10</v>
      </c>
      <c r="D27" s="71"/>
      <c r="E27" s="72"/>
      <c r="F27" s="73"/>
      <c r="G27" s="9"/>
      <c r="H27" s="74"/>
      <c r="I27" s="74"/>
      <c r="J27" s="10"/>
      <c r="K27" s="14"/>
      <c r="L27" s="11"/>
      <c r="M27" s="41">
        <f t="shared" si="2"/>
        <v>0</v>
      </c>
      <c r="N27" s="41">
        <f t="shared" si="3"/>
        <v>0</v>
      </c>
      <c r="O27" s="41"/>
      <c r="P27" s="6"/>
      <c r="Q27" s="12"/>
    </row>
    <row r="28" spans="1:17" s="18" customFormat="1" ht="27" customHeight="1">
      <c r="A28" s="80"/>
      <c r="B28" s="111" t="s">
        <v>51</v>
      </c>
      <c r="C28" s="2" t="s">
        <v>7</v>
      </c>
      <c r="D28" s="68" t="s">
        <v>12</v>
      </c>
      <c r="E28" s="69"/>
      <c r="F28" s="70"/>
      <c r="G28" s="2" t="s">
        <v>0</v>
      </c>
      <c r="H28" s="78" t="s">
        <v>39</v>
      </c>
      <c r="I28" s="78"/>
      <c r="J28" s="2" t="s">
        <v>40</v>
      </c>
      <c r="K28" s="15" t="s">
        <v>18</v>
      </c>
      <c r="L28" s="2" t="s">
        <v>38</v>
      </c>
      <c r="M28" s="41" t="s">
        <v>67</v>
      </c>
      <c r="N28" s="41" t="s">
        <v>68</v>
      </c>
      <c r="O28" s="41" t="s">
        <v>69</v>
      </c>
      <c r="P28" s="16"/>
      <c r="Q28" s="17"/>
    </row>
    <row r="29" spans="1:17" s="8" customFormat="1" ht="19.5" customHeight="1">
      <c r="A29" s="80"/>
      <c r="B29" s="112"/>
      <c r="C29" s="13">
        <v>1</v>
      </c>
      <c r="D29" s="71"/>
      <c r="E29" s="72"/>
      <c r="F29" s="73"/>
      <c r="G29" s="9"/>
      <c r="H29" s="74"/>
      <c r="I29" s="74"/>
      <c r="J29" s="10"/>
      <c r="K29" s="14"/>
      <c r="L29" s="63"/>
      <c r="M29" s="41">
        <f aca="true" t="shared" si="4" ref="M29:M34">IF(H29="人民日报理论版（含海外版）",3,IF(H29="光明日报理论版",3,IF(H29="经济日报理论版",1,IF(H29="法制日报理论版",1,IF(H29="瞭望周刊理论文章",1,0)))))</f>
        <v>0</v>
      </c>
      <c r="N29" s="41">
        <f aca="true" t="shared" si="5" ref="N29:N34">IF(G29="独撰",M29,IF(G29="两人合著序一",M29*0.6,IF(G29="两人合著序二",M29*0.4,IF(G29="多人合著序一",M29*0.6,IF(G29="多人合著序二",M29*0.2,IF(G29="多人合著序三",M29*0.2,0))))))</f>
        <v>0</v>
      </c>
      <c r="O29" s="41">
        <f>SUM(N29:N34)</f>
        <v>0</v>
      </c>
      <c r="P29" s="6"/>
      <c r="Q29" s="12"/>
    </row>
    <row r="30" spans="1:17" s="8" customFormat="1" ht="19.5" customHeight="1">
      <c r="A30" s="80"/>
      <c r="B30" s="112"/>
      <c r="C30" s="13">
        <v>2</v>
      </c>
      <c r="D30" s="71"/>
      <c r="E30" s="72"/>
      <c r="F30" s="73"/>
      <c r="G30" s="9"/>
      <c r="H30" s="74"/>
      <c r="I30" s="74"/>
      <c r="J30" s="10"/>
      <c r="K30" s="14"/>
      <c r="L30" s="63"/>
      <c r="M30" s="41">
        <f t="shared" si="4"/>
        <v>0</v>
      </c>
      <c r="N30" s="41">
        <f t="shared" si="5"/>
        <v>0</v>
      </c>
      <c r="O30" s="41"/>
      <c r="P30" s="6"/>
      <c r="Q30" s="12"/>
    </row>
    <row r="31" spans="1:17" s="8" customFormat="1" ht="19.5" customHeight="1">
      <c r="A31" s="80"/>
      <c r="B31" s="112"/>
      <c r="C31" s="13">
        <v>3</v>
      </c>
      <c r="D31" s="71"/>
      <c r="E31" s="72"/>
      <c r="F31" s="73"/>
      <c r="G31" s="9"/>
      <c r="H31" s="74"/>
      <c r="I31" s="74"/>
      <c r="J31" s="10"/>
      <c r="K31" s="14"/>
      <c r="L31" s="63"/>
      <c r="M31" s="41">
        <f t="shared" si="4"/>
        <v>0</v>
      </c>
      <c r="N31" s="41">
        <f t="shared" si="5"/>
        <v>0</v>
      </c>
      <c r="O31" s="41"/>
      <c r="P31" s="6"/>
      <c r="Q31" s="12"/>
    </row>
    <row r="32" spans="1:17" s="8" customFormat="1" ht="19.5" customHeight="1">
      <c r="A32" s="80"/>
      <c r="B32" s="112"/>
      <c r="C32" s="13">
        <v>4</v>
      </c>
      <c r="D32" s="71"/>
      <c r="E32" s="72"/>
      <c r="F32" s="73"/>
      <c r="G32" s="9"/>
      <c r="H32" s="74"/>
      <c r="I32" s="74"/>
      <c r="J32" s="10"/>
      <c r="K32" s="14"/>
      <c r="L32" s="63"/>
      <c r="M32" s="41">
        <f t="shared" si="4"/>
        <v>0</v>
      </c>
      <c r="N32" s="41">
        <f t="shared" si="5"/>
        <v>0</v>
      </c>
      <c r="O32" s="41"/>
      <c r="P32" s="6"/>
      <c r="Q32" s="7"/>
    </row>
    <row r="33" spans="1:17" s="8" customFormat="1" ht="19.5" customHeight="1">
      <c r="A33" s="80"/>
      <c r="B33" s="112"/>
      <c r="C33" s="13">
        <v>5</v>
      </c>
      <c r="D33" s="71"/>
      <c r="E33" s="72"/>
      <c r="F33" s="73"/>
      <c r="G33" s="9"/>
      <c r="H33" s="74"/>
      <c r="I33" s="74"/>
      <c r="J33" s="10"/>
      <c r="K33" s="14"/>
      <c r="L33" s="63"/>
      <c r="M33" s="41">
        <f t="shared" si="4"/>
        <v>0</v>
      </c>
      <c r="N33" s="41">
        <f t="shared" si="5"/>
        <v>0</v>
      </c>
      <c r="O33" s="41"/>
      <c r="P33" s="6"/>
      <c r="Q33" s="7"/>
    </row>
    <row r="34" spans="1:17" s="8" customFormat="1" ht="19.5" customHeight="1">
      <c r="A34" s="80"/>
      <c r="B34" s="81"/>
      <c r="C34" s="13">
        <v>6</v>
      </c>
      <c r="D34" s="71"/>
      <c r="E34" s="72"/>
      <c r="F34" s="73"/>
      <c r="G34" s="9"/>
      <c r="H34" s="74"/>
      <c r="I34" s="74"/>
      <c r="J34" s="10"/>
      <c r="K34" s="14"/>
      <c r="L34" s="63"/>
      <c r="M34" s="41">
        <f t="shared" si="4"/>
        <v>0</v>
      </c>
      <c r="N34" s="41">
        <f t="shared" si="5"/>
        <v>0</v>
      </c>
      <c r="O34" s="41"/>
      <c r="P34" s="6"/>
      <c r="Q34" s="7"/>
    </row>
    <row r="35" spans="1:17" s="18" customFormat="1" ht="50.25" customHeight="1">
      <c r="A35" s="80"/>
      <c r="B35" s="88" t="s">
        <v>58</v>
      </c>
      <c r="C35" s="2" t="s">
        <v>44</v>
      </c>
      <c r="D35" s="68" t="s">
        <v>45</v>
      </c>
      <c r="E35" s="69"/>
      <c r="F35" s="70"/>
      <c r="G35" s="2" t="s">
        <v>46</v>
      </c>
      <c r="H35" s="78" t="s">
        <v>47</v>
      </c>
      <c r="I35" s="78"/>
      <c r="J35" s="19" t="s">
        <v>50</v>
      </c>
      <c r="K35" s="15" t="s">
        <v>48</v>
      </c>
      <c r="L35" s="15" t="s">
        <v>49</v>
      </c>
      <c r="M35" s="41" t="s">
        <v>67</v>
      </c>
      <c r="N35" s="41" t="s">
        <v>68</v>
      </c>
      <c r="O35" s="41" t="s">
        <v>69</v>
      </c>
      <c r="P35" s="16"/>
      <c r="Q35" s="20"/>
    </row>
    <row r="36" spans="1:17" s="8" customFormat="1" ht="19.5" customHeight="1">
      <c r="A36" s="80"/>
      <c r="B36" s="89"/>
      <c r="C36" s="13">
        <v>1</v>
      </c>
      <c r="D36" s="71"/>
      <c r="E36" s="72"/>
      <c r="F36" s="73"/>
      <c r="G36" s="9"/>
      <c r="H36" s="74"/>
      <c r="I36" s="74"/>
      <c r="J36" s="10"/>
      <c r="K36" s="11"/>
      <c r="L36" s="21"/>
      <c r="M36" s="41">
        <f>IF(OR(J36="SCI全文检索",J36="SSCI全文检索"),3,IF(OR(J36="SCI摘要检索",J36="SSCI摘要检索"),1,IF(J36="EI(光盘核心版)全文检索",1,IF(OR(J36="CSCD全文收录",J36="ISTP全文收录"),1,0))))</f>
        <v>0</v>
      </c>
      <c r="N36" s="41">
        <f aca="true" t="shared" si="6" ref="N36:N41">IF(G36="独撰",M36,IF(G36="两人合著序一",M36*0.6,IF(G36="两人合著序二",M36*0.4,IF(G36="多人合著序一",M36*0.6,IF(G36="多人合著序二",M36*0.2,IF(G36="多人合著序三",M36*0.2,0))))))</f>
        <v>0</v>
      </c>
      <c r="O36" s="41">
        <f>SUM(N36:N41)</f>
        <v>0</v>
      </c>
      <c r="P36" s="6"/>
      <c r="Q36" s="7"/>
    </row>
    <row r="37" spans="1:17" s="8" customFormat="1" ht="19.5" customHeight="1">
      <c r="A37" s="80"/>
      <c r="B37" s="89"/>
      <c r="C37" s="13">
        <v>2</v>
      </c>
      <c r="D37" s="71"/>
      <c r="E37" s="72"/>
      <c r="F37" s="73"/>
      <c r="G37" s="9"/>
      <c r="H37" s="74"/>
      <c r="I37" s="74"/>
      <c r="J37" s="10"/>
      <c r="K37" s="11"/>
      <c r="L37" s="21"/>
      <c r="M37" s="41">
        <f>IF(OR(J37="SCI全文检索",J37="SSCI全文检索"),3,IF(OR(J37="SCI摘要检索",J37="SSCI摘要检索"),1,IF(J37="EI(光盘核心版)全文检索",1,IF(OR(J37="CSCD全文收录",J37="ISTP全文收录"),1,0))))</f>
        <v>0</v>
      </c>
      <c r="N37" s="41">
        <f t="shared" si="6"/>
        <v>0</v>
      </c>
      <c r="O37" s="41"/>
      <c r="P37" s="6"/>
      <c r="Q37" s="7"/>
    </row>
    <row r="38" spans="1:17" s="8" customFormat="1" ht="19.5" customHeight="1">
      <c r="A38" s="80"/>
      <c r="B38" s="89"/>
      <c r="C38" s="13">
        <v>3</v>
      </c>
      <c r="D38" s="71"/>
      <c r="E38" s="72"/>
      <c r="F38" s="73"/>
      <c r="G38" s="9"/>
      <c r="H38" s="74"/>
      <c r="I38" s="74"/>
      <c r="J38" s="10"/>
      <c r="K38" s="11"/>
      <c r="L38" s="21"/>
      <c r="M38" s="41">
        <f>IF(OR(J38="SCI全文检索",J38="SSCI全文检索"),3,IF(OR(J38="SCI摘要检索",J38="SSCI摘要检索"),1,IF(J38="EI(光盘核心版)全文检索",1,IF(OR(J38="CSCD全文收录",J38="ISTP全文收录"),1,0))))</f>
        <v>0</v>
      </c>
      <c r="N38" s="41">
        <f t="shared" si="6"/>
        <v>0</v>
      </c>
      <c r="O38" s="41"/>
      <c r="P38" s="6"/>
      <c r="Q38" s="7"/>
    </row>
    <row r="39" spans="1:17" s="8" customFormat="1" ht="19.5" customHeight="1">
      <c r="A39" s="80"/>
      <c r="B39" s="89"/>
      <c r="C39" s="13">
        <v>4</v>
      </c>
      <c r="D39" s="71"/>
      <c r="E39" s="72"/>
      <c r="F39" s="73"/>
      <c r="G39" s="9"/>
      <c r="H39" s="74"/>
      <c r="I39" s="74"/>
      <c r="J39" s="10"/>
      <c r="K39" s="11"/>
      <c r="L39" s="21"/>
      <c r="M39" s="41">
        <f>IF(OR(J39="SCI全文检索",J39="SSCI全文检索"),3,IF(OR(J39="SCI摘要检索",J39="SSCI摘要检索"),1,IF(J39="EI(光盘核心版)全文检索",1,IF(OR(J39="CSCD全文收录",J39="ISTP全文收录"),1,0))))</f>
        <v>0</v>
      </c>
      <c r="N39" s="41">
        <f t="shared" si="6"/>
        <v>0</v>
      </c>
      <c r="O39" s="41"/>
      <c r="P39" s="6"/>
      <c r="Q39" s="7"/>
    </row>
    <row r="40" spans="1:17" s="8" customFormat="1" ht="19.5" customHeight="1">
      <c r="A40" s="80"/>
      <c r="B40" s="89"/>
      <c r="C40" s="13">
        <v>5</v>
      </c>
      <c r="D40" s="71"/>
      <c r="E40" s="72"/>
      <c r="F40" s="73"/>
      <c r="G40" s="9"/>
      <c r="H40" s="74"/>
      <c r="I40" s="74"/>
      <c r="J40" s="10"/>
      <c r="K40" s="11"/>
      <c r="L40" s="21"/>
      <c r="M40" s="41">
        <f>IF(OR(J40="SCI全文检索",J40="SSCI全文检索"),3,IF(OR(J40="SCI摘要检索",J40="SSCI摘要检索"),1,IF(J40="EI(光盘核心版)全文检索",1,IF(OR(J40="CSCD全文收录",J40="ISTP全文收录"),1,0))))</f>
        <v>0</v>
      </c>
      <c r="N40" s="41">
        <f t="shared" si="6"/>
        <v>0</v>
      </c>
      <c r="O40" s="41"/>
      <c r="P40" s="6"/>
      <c r="Q40" s="7"/>
    </row>
    <row r="41" spans="1:17" s="8" customFormat="1" ht="19.5" customHeight="1">
      <c r="A41" s="80"/>
      <c r="B41" s="90"/>
      <c r="C41" s="13">
        <v>6</v>
      </c>
      <c r="D41" s="71"/>
      <c r="E41" s="72"/>
      <c r="F41" s="73"/>
      <c r="G41" s="9"/>
      <c r="H41" s="74"/>
      <c r="I41" s="74"/>
      <c r="J41" s="10"/>
      <c r="K41" s="11"/>
      <c r="L41" s="21"/>
      <c r="M41" s="41">
        <f>IF(OR(J41="SCI全文检索",J41="SSCI全文检索"),3,IF(OR(J41="SCI摘要检索",J41="SSCI摘要检索"),1,IF(J41="EI(光盘核心版)全文检索",1,IF(OR(J41="CSCD全文收录",J41="ISTP全文收录"),1,0))))</f>
        <v>0</v>
      </c>
      <c r="N41" s="41">
        <f t="shared" si="6"/>
        <v>0</v>
      </c>
      <c r="O41" s="41"/>
      <c r="P41" s="6"/>
      <c r="Q41" s="7"/>
    </row>
    <row r="42" spans="1:17" s="8" customFormat="1" ht="27" customHeight="1">
      <c r="A42" s="80"/>
      <c r="B42" s="110" t="s">
        <v>52</v>
      </c>
      <c r="C42" s="2" t="s">
        <v>7</v>
      </c>
      <c r="D42" s="68" t="s">
        <v>12</v>
      </c>
      <c r="E42" s="69"/>
      <c r="F42" s="70"/>
      <c r="G42" s="2" t="s">
        <v>0</v>
      </c>
      <c r="H42" s="100" t="s">
        <v>28</v>
      </c>
      <c r="I42" s="101"/>
      <c r="J42" s="102"/>
      <c r="K42" s="64" t="s">
        <v>71</v>
      </c>
      <c r="L42" s="66" t="s">
        <v>72</v>
      </c>
      <c r="M42" s="41" t="s">
        <v>67</v>
      </c>
      <c r="N42" s="41" t="s">
        <v>68</v>
      </c>
      <c r="O42" s="41" t="s">
        <v>69</v>
      </c>
      <c r="P42" s="6"/>
      <c r="Q42" s="7"/>
    </row>
    <row r="43" spans="1:17" s="8" customFormat="1" ht="19.5" customHeight="1">
      <c r="A43" s="80"/>
      <c r="B43" s="80"/>
      <c r="C43" s="2">
        <v>1</v>
      </c>
      <c r="D43" s="71"/>
      <c r="E43" s="72"/>
      <c r="F43" s="73"/>
      <c r="G43" s="9"/>
      <c r="H43" s="71"/>
      <c r="I43" s="72"/>
      <c r="J43" s="109"/>
      <c r="K43" s="65"/>
      <c r="L43" s="67"/>
      <c r="M43" s="41">
        <f>IF(H43="新华文摘",3,IF(H43="中国社会科学文摘",3,IF(H43="中国科技文摘",3,IF(H43="中国社会科学外文版",3,IF(H43="人大复印资料",1,IF(H43="高校文科学报文摘",1,IF(H43="中国法学英文版",1,IF(H43="一级学科年鉴",1,0))))))))</f>
        <v>0</v>
      </c>
      <c r="N43" s="41">
        <f aca="true" t="shared" si="7" ref="N43:N48">IF(G43="独撰",M43,IF(G43="两人合著序一",M43*0.6,IF(G43="两人合著序二",M43*0.4,IF(G43="多人合著序一",M43*0.6,IF(G43="多人合著序二",M43*0.2,IF(G43="多人合著序三",M43*0.2,0))))))</f>
        <v>0</v>
      </c>
      <c r="O43" s="41">
        <f>SUM(N43:N48)</f>
        <v>0</v>
      </c>
      <c r="P43" s="6"/>
      <c r="Q43" s="7"/>
    </row>
    <row r="44" spans="1:17" s="8" customFormat="1" ht="19.5" customHeight="1">
      <c r="A44" s="80"/>
      <c r="B44" s="80"/>
      <c r="C44" s="2">
        <v>2</v>
      </c>
      <c r="D44" s="71"/>
      <c r="E44" s="72"/>
      <c r="F44" s="73"/>
      <c r="G44" s="9"/>
      <c r="H44" s="71"/>
      <c r="I44" s="72"/>
      <c r="J44" s="109"/>
      <c r="K44" s="65"/>
      <c r="L44" s="67"/>
      <c r="M44" s="41">
        <f>IF(H44="新华文摘",3,IF(H44="中国社会科学文摘",3,IF(H44="中国科技文摘",3,IF(H44="中国社会科学外文版",3,IF(H44="人大复印资料",1,IF(H44="高校文科学报文摘",1,IF(H44="中国法学英文版",1,IF(H44="一级学科年鉴",1,0))))))))</f>
        <v>0</v>
      </c>
      <c r="N44" s="41">
        <f t="shared" si="7"/>
        <v>0</v>
      </c>
      <c r="O44" s="41"/>
      <c r="P44" s="6"/>
      <c r="Q44" s="7"/>
    </row>
    <row r="45" spans="1:17" s="8" customFormat="1" ht="19.5" customHeight="1">
      <c r="A45" s="80"/>
      <c r="B45" s="80"/>
      <c r="C45" s="2">
        <v>3</v>
      </c>
      <c r="D45" s="71"/>
      <c r="E45" s="72"/>
      <c r="F45" s="73"/>
      <c r="G45" s="9"/>
      <c r="H45" s="71"/>
      <c r="I45" s="72"/>
      <c r="J45" s="109"/>
      <c r="K45" s="65"/>
      <c r="L45" s="67"/>
      <c r="M45" s="41">
        <f>IF(H45="新华文摘",3,IF(H45="中国社会科学文摘",3,IF(H45="中国科技文摘",3,IF(H45="中国社会科学外文版",3,IF(H45="人大复印资料",1,IF(H45="高校文科学报文摘",1,IF(H45="中国法学英文版",1,IF(H45="一级学科年鉴",1,0))))))))</f>
        <v>0</v>
      </c>
      <c r="N45" s="41">
        <f t="shared" si="7"/>
        <v>0</v>
      </c>
      <c r="O45" s="41"/>
      <c r="P45" s="6"/>
      <c r="Q45" s="7"/>
    </row>
    <row r="46" spans="1:17" s="8" customFormat="1" ht="19.5" customHeight="1">
      <c r="A46" s="80"/>
      <c r="B46" s="80"/>
      <c r="C46" s="2">
        <v>4</v>
      </c>
      <c r="D46" s="71"/>
      <c r="E46" s="72"/>
      <c r="F46" s="73"/>
      <c r="G46" s="9"/>
      <c r="H46" s="71"/>
      <c r="I46" s="72"/>
      <c r="J46" s="109"/>
      <c r="K46" s="65"/>
      <c r="L46" s="67"/>
      <c r="M46" s="41">
        <f>IF(H46="新华文摘",3,IF(H46="中国社会科学文摘",3,IF(H46="中国科技文摘",3,IF(H46="中国社会科学外文版",3,IF(H46="人大复印资料",1,IF(H46="高校文科学报文摘",1,IF(H46="中国法学英文版",1,IF(H46="一级学科年鉴",1,0))))))))</f>
        <v>0</v>
      </c>
      <c r="N46" s="41">
        <f t="shared" si="7"/>
        <v>0</v>
      </c>
      <c r="O46" s="41"/>
      <c r="P46" s="6"/>
      <c r="Q46" s="7"/>
    </row>
    <row r="47" spans="1:17" s="8" customFormat="1" ht="19.5" customHeight="1">
      <c r="A47" s="80"/>
      <c r="B47" s="80"/>
      <c r="C47" s="2">
        <v>5</v>
      </c>
      <c r="D47" s="71"/>
      <c r="E47" s="72"/>
      <c r="F47" s="73"/>
      <c r="G47" s="9"/>
      <c r="H47" s="71"/>
      <c r="I47" s="72"/>
      <c r="J47" s="109"/>
      <c r="K47" s="65"/>
      <c r="L47" s="67"/>
      <c r="M47" s="41">
        <f>IF(H47="新华文摘",3,IF(H47="中国社会科学文摘",3,IF(H47="中国科技文摘",3,IF(H47="中国社会科学外文版",3,IF(H47="人大复印资料",1,IF(H47="高校文科学报文摘",1,IF(H47="中国法学英文版",1,IF(H47="一级学科年鉴",1,0))))))))</f>
        <v>0</v>
      </c>
      <c r="N47" s="41">
        <f t="shared" si="7"/>
        <v>0</v>
      </c>
      <c r="O47" s="41"/>
      <c r="P47" s="6"/>
      <c r="Q47" s="7"/>
    </row>
    <row r="48" spans="1:17" s="8" customFormat="1" ht="19.5" customHeight="1">
      <c r="A48" s="80"/>
      <c r="B48" s="81"/>
      <c r="C48" s="2">
        <v>6</v>
      </c>
      <c r="D48" s="71"/>
      <c r="E48" s="72"/>
      <c r="F48" s="73"/>
      <c r="G48" s="9"/>
      <c r="H48" s="71"/>
      <c r="I48" s="72"/>
      <c r="J48" s="109"/>
      <c r="K48" s="65"/>
      <c r="L48" s="67"/>
      <c r="M48" s="41">
        <f>IF(H48="新华文摘",3,IF(H48="中国社会科学文摘",3,IF(H48="中国科技文摘",3,IF(H48="中国社会科学外文版",3,IF(H48="人大复印资料",1,IF(H48="高校文科学报文摘",1,IF(H48="中国法学英文版",1,IF(H48="一级学科年鉴",1,0))))))))</f>
        <v>0</v>
      </c>
      <c r="N48" s="41">
        <f t="shared" si="7"/>
        <v>0</v>
      </c>
      <c r="O48" s="41"/>
      <c r="P48" s="6"/>
      <c r="Q48" s="7"/>
    </row>
    <row r="49" spans="1:17" s="18" customFormat="1" ht="27" customHeight="1">
      <c r="A49" s="80"/>
      <c r="B49" s="111" t="s">
        <v>53</v>
      </c>
      <c r="C49" s="2" t="s">
        <v>7</v>
      </c>
      <c r="D49" s="68" t="s">
        <v>12</v>
      </c>
      <c r="E49" s="69"/>
      <c r="F49" s="70"/>
      <c r="G49" s="2" t="s">
        <v>0</v>
      </c>
      <c r="H49" s="68" t="s">
        <v>29</v>
      </c>
      <c r="I49" s="69"/>
      <c r="J49" s="70"/>
      <c r="K49" s="15" t="s">
        <v>30</v>
      </c>
      <c r="L49" s="22" t="s">
        <v>18</v>
      </c>
      <c r="M49" s="41" t="s">
        <v>67</v>
      </c>
      <c r="N49" s="41" t="s">
        <v>68</v>
      </c>
      <c r="O49" s="41" t="s">
        <v>69</v>
      </c>
      <c r="P49" s="16"/>
      <c r="Q49" s="20"/>
    </row>
    <row r="50" spans="1:17" s="8" customFormat="1" ht="19.5" customHeight="1">
      <c r="A50" s="80"/>
      <c r="B50" s="112"/>
      <c r="C50" s="13">
        <v>1</v>
      </c>
      <c r="D50" s="71"/>
      <c r="E50" s="72"/>
      <c r="F50" s="73"/>
      <c r="G50" s="9"/>
      <c r="H50" s="103"/>
      <c r="I50" s="104"/>
      <c r="J50" s="105"/>
      <c r="K50" s="11"/>
      <c r="L50" s="14"/>
      <c r="M50" s="41">
        <f aca="true" t="shared" si="8" ref="M50:M55">IF(L50&gt;=150000,5,0)</f>
        <v>0</v>
      </c>
      <c r="N50" s="41">
        <f aca="true" t="shared" si="9" ref="N50:N55">IF(G50="独撰",M50,IF(G50="两人合著序一",M50*0.6,IF(G50="两人合著序二",M50*0.4,IF(G50="多人合著序一",M50*0.6,IF(G50="多人合著序二",M50*0.2,IF(G50="多人合著序三",M50*0.2,0))))))</f>
        <v>0</v>
      </c>
      <c r="O50" s="41">
        <f>SUM(N50:N55)</f>
        <v>0</v>
      </c>
      <c r="P50" s="6"/>
      <c r="Q50" s="7"/>
    </row>
    <row r="51" spans="1:17" s="8" customFormat="1" ht="19.5" customHeight="1">
      <c r="A51" s="80"/>
      <c r="B51" s="112"/>
      <c r="C51" s="13">
        <v>2</v>
      </c>
      <c r="D51" s="71"/>
      <c r="E51" s="72"/>
      <c r="F51" s="73"/>
      <c r="G51" s="9"/>
      <c r="H51" s="103"/>
      <c r="I51" s="104"/>
      <c r="J51" s="105"/>
      <c r="K51" s="11"/>
      <c r="L51" s="14"/>
      <c r="M51" s="41">
        <f t="shared" si="8"/>
        <v>0</v>
      </c>
      <c r="N51" s="41">
        <f t="shared" si="9"/>
        <v>0</v>
      </c>
      <c r="O51" s="41"/>
      <c r="P51" s="6"/>
      <c r="Q51" s="7"/>
    </row>
    <row r="52" spans="1:17" s="8" customFormat="1" ht="19.5" customHeight="1">
      <c r="A52" s="80"/>
      <c r="B52" s="112"/>
      <c r="C52" s="13">
        <v>3</v>
      </c>
      <c r="D52" s="71"/>
      <c r="E52" s="72"/>
      <c r="F52" s="73"/>
      <c r="G52" s="9"/>
      <c r="H52" s="103"/>
      <c r="I52" s="104"/>
      <c r="J52" s="105"/>
      <c r="K52" s="11"/>
      <c r="L52" s="14"/>
      <c r="M52" s="41">
        <f t="shared" si="8"/>
        <v>0</v>
      </c>
      <c r="N52" s="41">
        <f t="shared" si="9"/>
        <v>0</v>
      </c>
      <c r="O52" s="41"/>
      <c r="P52" s="6"/>
      <c r="Q52" s="7"/>
    </row>
    <row r="53" spans="1:17" s="8" customFormat="1" ht="19.5" customHeight="1">
      <c r="A53" s="80"/>
      <c r="B53" s="112"/>
      <c r="C53" s="13">
        <v>4</v>
      </c>
      <c r="D53" s="71"/>
      <c r="E53" s="72"/>
      <c r="F53" s="73"/>
      <c r="G53" s="9"/>
      <c r="H53" s="103"/>
      <c r="I53" s="104"/>
      <c r="J53" s="105"/>
      <c r="K53" s="11"/>
      <c r="L53" s="14"/>
      <c r="M53" s="41">
        <f t="shared" si="8"/>
        <v>0</v>
      </c>
      <c r="N53" s="41">
        <f t="shared" si="9"/>
        <v>0</v>
      </c>
      <c r="O53" s="41"/>
      <c r="P53" s="6"/>
      <c r="Q53" s="7"/>
    </row>
    <row r="54" spans="1:17" s="8" customFormat="1" ht="19.5" customHeight="1">
      <c r="A54" s="80"/>
      <c r="B54" s="112"/>
      <c r="C54" s="13">
        <v>5</v>
      </c>
      <c r="D54" s="71"/>
      <c r="E54" s="72"/>
      <c r="F54" s="73"/>
      <c r="G54" s="9"/>
      <c r="H54" s="103"/>
      <c r="I54" s="104"/>
      <c r="J54" s="105"/>
      <c r="K54" s="11"/>
      <c r="L54" s="14"/>
      <c r="M54" s="41">
        <f t="shared" si="8"/>
        <v>0</v>
      </c>
      <c r="N54" s="41">
        <f t="shared" si="9"/>
        <v>0</v>
      </c>
      <c r="O54" s="41"/>
      <c r="P54" s="6"/>
      <c r="Q54" s="7"/>
    </row>
    <row r="55" spans="1:17" s="8" customFormat="1" ht="19.5" customHeight="1">
      <c r="A55" s="80"/>
      <c r="B55" s="113"/>
      <c r="C55" s="13">
        <v>6</v>
      </c>
      <c r="D55" s="71"/>
      <c r="E55" s="72"/>
      <c r="F55" s="73"/>
      <c r="G55" s="9"/>
      <c r="H55" s="103"/>
      <c r="I55" s="104"/>
      <c r="J55" s="105"/>
      <c r="K55" s="11"/>
      <c r="L55" s="14"/>
      <c r="M55" s="41">
        <f t="shared" si="8"/>
        <v>0</v>
      </c>
      <c r="N55" s="41">
        <f t="shared" si="9"/>
        <v>0</v>
      </c>
      <c r="O55" s="41"/>
      <c r="P55" s="6"/>
      <c r="Q55" s="7"/>
    </row>
    <row r="56" spans="1:17" s="18" customFormat="1" ht="19.5" customHeight="1">
      <c r="A56" s="80"/>
      <c r="B56" s="110" t="s">
        <v>54</v>
      </c>
      <c r="C56" s="2" t="s">
        <v>7</v>
      </c>
      <c r="D56" s="68" t="s">
        <v>12</v>
      </c>
      <c r="E56" s="69"/>
      <c r="F56" s="70"/>
      <c r="G56" s="2" t="s">
        <v>0</v>
      </c>
      <c r="H56" s="68" t="s">
        <v>31</v>
      </c>
      <c r="I56" s="69"/>
      <c r="J56" s="70"/>
      <c r="K56" s="15" t="s">
        <v>32</v>
      </c>
      <c r="L56" s="22" t="s">
        <v>33</v>
      </c>
      <c r="M56" s="46"/>
      <c r="N56" s="47"/>
      <c r="O56" s="48"/>
      <c r="P56" s="16"/>
      <c r="Q56" s="20"/>
    </row>
    <row r="57" spans="1:17" s="18" customFormat="1" ht="19.5" customHeight="1">
      <c r="A57" s="80"/>
      <c r="B57" s="80"/>
      <c r="C57" s="2">
        <v>1</v>
      </c>
      <c r="D57" s="71"/>
      <c r="E57" s="72"/>
      <c r="F57" s="73"/>
      <c r="G57" s="9"/>
      <c r="H57" s="103"/>
      <c r="I57" s="104"/>
      <c r="J57" s="105"/>
      <c r="K57" s="11"/>
      <c r="L57" s="11"/>
      <c r="M57" s="46"/>
      <c r="N57" s="47"/>
      <c r="O57" s="48"/>
      <c r="P57" s="16"/>
      <c r="Q57" s="20"/>
    </row>
    <row r="58" spans="1:17" s="18" customFormat="1" ht="19.5" customHeight="1">
      <c r="A58" s="80"/>
      <c r="B58" s="80"/>
      <c r="C58" s="2">
        <v>2</v>
      </c>
      <c r="D58" s="71"/>
      <c r="E58" s="72"/>
      <c r="F58" s="73"/>
      <c r="G58" s="9"/>
      <c r="H58" s="103"/>
      <c r="I58" s="104"/>
      <c r="J58" s="105"/>
      <c r="K58" s="11"/>
      <c r="L58" s="11"/>
      <c r="M58" s="46"/>
      <c r="N58" s="47"/>
      <c r="O58" s="48"/>
      <c r="P58" s="16"/>
      <c r="Q58" s="20"/>
    </row>
    <row r="59" spans="1:17" s="18" customFormat="1" ht="19.5" customHeight="1">
      <c r="A59" s="80"/>
      <c r="B59" s="80"/>
      <c r="C59" s="2">
        <v>3</v>
      </c>
      <c r="D59" s="71"/>
      <c r="E59" s="72"/>
      <c r="F59" s="73"/>
      <c r="G59" s="9"/>
      <c r="H59" s="103"/>
      <c r="I59" s="104"/>
      <c r="J59" s="105"/>
      <c r="K59" s="11"/>
      <c r="L59" s="11"/>
      <c r="M59" s="46"/>
      <c r="N59" s="47"/>
      <c r="O59" s="48"/>
      <c r="P59" s="16"/>
      <c r="Q59" s="20"/>
    </row>
    <row r="60" spans="1:17" s="18" customFormat="1" ht="19.5" customHeight="1">
      <c r="A60" s="80"/>
      <c r="B60" s="80"/>
      <c r="C60" s="2">
        <v>4</v>
      </c>
      <c r="D60" s="71"/>
      <c r="E60" s="72"/>
      <c r="F60" s="73"/>
      <c r="G60" s="9"/>
      <c r="H60" s="103"/>
      <c r="I60" s="104"/>
      <c r="J60" s="105"/>
      <c r="K60" s="11"/>
      <c r="L60" s="11"/>
      <c r="M60" s="46"/>
      <c r="N60" s="47"/>
      <c r="O60" s="48"/>
      <c r="P60" s="16"/>
      <c r="Q60" s="20"/>
    </row>
    <row r="61" spans="1:17" s="18" customFormat="1" ht="19.5" customHeight="1">
      <c r="A61" s="80"/>
      <c r="B61" s="80"/>
      <c r="C61" s="2">
        <v>5</v>
      </c>
      <c r="D61" s="71"/>
      <c r="E61" s="72"/>
      <c r="F61" s="73"/>
      <c r="G61" s="9"/>
      <c r="H61" s="103"/>
      <c r="I61" s="104"/>
      <c r="J61" s="105"/>
      <c r="K61" s="11"/>
      <c r="L61" s="11"/>
      <c r="M61" s="46"/>
      <c r="N61" s="47"/>
      <c r="O61" s="48"/>
      <c r="P61" s="16"/>
      <c r="Q61" s="20"/>
    </row>
    <row r="62" spans="1:17" s="18" customFormat="1" ht="19.5" customHeight="1">
      <c r="A62" s="80"/>
      <c r="B62" s="81"/>
      <c r="C62" s="2">
        <v>6</v>
      </c>
      <c r="D62" s="71"/>
      <c r="E62" s="72"/>
      <c r="F62" s="73"/>
      <c r="G62" s="9"/>
      <c r="H62" s="103"/>
      <c r="I62" s="104"/>
      <c r="J62" s="105"/>
      <c r="K62" s="11"/>
      <c r="L62" s="11"/>
      <c r="M62" s="46"/>
      <c r="N62" s="47"/>
      <c r="O62" s="48"/>
      <c r="P62" s="16"/>
      <c r="Q62" s="20"/>
    </row>
    <row r="63" spans="1:17" s="18" customFormat="1" ht="32.25" customHeight="1">
      <c r="A63" s="80"/>
      <c r="B63" s="110" t="s">
        <v>55</v>
      </c>
      <c r="C63" s="2" t="s">
        <v>7</v>
      </c>
      <c r="D63" s="68" t="s">
        <v>57</v>
      </c>
      <c r="E63" s="69"/>
      <c r="F63" s="70"/>
      <c r="G63" s="2" t="s">
        <v>34</v>
      </c>
      <c r="H63" s="68" t="s">
        <v>27</v>
      </c>
      <c r="I63" s="70"/>
      <c r="J63" s="2" t="s">
        <v>17</v>
      </c>
      <c r="K63" s="22" t="s">
        <v>18</v>
      </c>
      <c r="L63" s="22" t="s">
        <v>35</v>
      </c>
      <c r="M63" s="46"/>
      <c r="N63" s="47"/>
      <c r="O63" s="48"/>
      <c r="P63" s="16"/>
      <c r="Q63" s="20"/>
    </row>
    <row r="64" spans="1:17" s="18" customFormat="1" ht="19.5" customHeight="1">
      <c r="A64" s="80"/>
      <c r="B64" s="80"/>
      <c r="C64" s="2">
        <v>1</v>
      </c>
      <c r="D64" s="71"/>
      <c r="E64" s="72"/>
      <c r="F64" s="73"/>
      <c r="G64" s="9"/>
      <c r="H64" s="71"/>
      <c r="I64" s="73"/>
      <c r="J64" s="9"/>
      <c r="K64" s="23"/>
      <c r="L64" s="11"/>
      <c r="M64" s="46"/>
      <c r="N64" s="47"/>
      <c r="O64" s="48"/>
      <c r="P64" s="16"/>
      <c r="Q64" s="20"/>
    </row>
    <row r="65" spans="1:17" s="18" customFormat="1" ht="19.5" customHeight="1">
      <c r="A65" s="80"/>
      <c r="B65" s="80"/>
      <c r="C65" s="2">
        <v>2</v>
      </c>
      <c r="D65" s="71"/>
      <c r="E65" s="72"/>
      <c r="F65" s="73"/>
      <c r="G65" s="9"/>
      <c r="H65" s="71"/>
      <c r="I65" s="73"/>
      <c r="J65" s="9"/>
      <c r="K65" s="23"/>
      <c r="L65" s="11"/>
      <c r="M65" s="46"/>
      <c r="N65" s="47"/>
      <c r="O65" s="48"/>
      <c r="P65" s="16"/>
      <c r="Q65" s="20"/>
    </row>
    <row r="66" spans="1:17" s="18" customFormat="1" ht="19.5" customHeight="1">
      <c r="A66" s="80"/>
      <c r="B66" s="80"/>
      <c r="C66" s="2">
        <v>3</v>
      </c>
      <c r="D66" s="71"/>
      <c r="E66" s="72"/>
      <c r="F66" s="73"/>
      <c r="G66" s="9"/>
      <c r="H66" s="71"/>
      <c r="I66" s="73"/>
      <c r="J66" s="9"/>
      <c r="K66" s="23"/>
      <c r="L66" s="11"/>
      <c r="M66" s="46"/>
      <c r="N66" s="47"/>
      <c r="O66" s="48"/>
      <c r="P66" s="16"/>
      <c r="Q66" s="20"/>
    </row>
    <row r="67" spans="1:17" s="18" customFormat="1" ht="19.5" customHeight="1">
      <c r="A67" s="80"/>
      <c r="B67" s="80"/>
      <c r="C67" s="2">
        <v>4</v>
      </c>
      <c r="D67" s="71"/>
      <c r="E67" s="72"/>
      <c r="F67" s="73"/>
      <c r="G67" s="9"/>
      <c r="H67" s="71"/>
      <c r="I67" s="73"/>
      <c r="J67" s="9"/>
      <c r="K67" s="23"/>
      <c r="L67" s="11"/>
      <c r="M67" s="46"/>
      <c r="N67" s="47"/>
      <c r="O67" s="48"/>
      <c r="P67" s="16"/>
      <c r="Q67" s="20"/>
    </row>
    <row r="68" spans="1:17" s="18" customFormat="1" ht="19.5" customHeight="1">
      <c r="A68" s="80"/>
      <c r="B68" s="80"/>
      <c r="C68" s="2">
        <v>5</v>
      </c>
      <c r="D68" s="71"/>
      <c r="E68" s="72"/>
      <c r="F68" s="73"/>
      <c r="G68" s="9"/>
      <c r="H68" s="71"/>
      <c r="I68" s="73"/>
      <c r="J68" s="9"/>
      <c r="K68" s="23"/>
      <c r="L68" s="11"/>
      <c r="M68" s="46"/>
      <c r="N68" s="47"/>
      <c r="O68" s="48"/>
      <c r="P68" s="16"/>
      <c r="Q68" s="20"/>
    </row>
    <row r="69" spans="1:17" s="18" customFormat="1" ht="19.5" customHeight="1">
      <c r="A69" s="81"/>
      <c r="B69" s="81"/>
      <c r="C69" s="2">
        <v>6</v>
      </c>
      <c r="D69" s="71"/>
      <c r="E69" s="72"/>
      <c r="F69" s="73"/>
      <c r="G69" s="9"/>
      <c r="H69" s="71"/>
      <c r="I69" s="73"/>
      <c r="J69" s="9"/>
      <c r="K69" s="23"/>
      <c r="L69" s="11"/>
      <c r="M69" s="46"/>
      <c r="N69" s="47"/>
      <c r="O69" s="48"/>
      <c r="P69" s="16"/>
      <c r="Q69" s="20"/>
    </row>
    <row r="70" spans="1:17" s="18" customFormat="1" ht="53.25" customHeight="1">
      <c r="A70" s="108" t="s">
        <v>26</v>
      </c>
      <c r="B70" s="25" t="s">
        <v>7</v>
      </c>
      <c r="C70" s="25" t="s">
        <v>19</v>
      </c>
      <c r="D70" s="108" t="s">
        <v>20</v>
      </c>
      <c r="E70" s="108"/>
      <c r="F70" s="108"/>
      <c r="G70" s="25" t="s">
        <v>23</v>
      </c>
      <c r="H70" s="108" t="s">
        <v>21</v>
      </c>
      <c r="I70" s="108"/>
      <c r="J70" s="25" t="s">
        <v>22</v>
      </c>
      <c r="K70" s="25" t="s">
        <v>24</v>
      </c>
      <c r="L70" s="26" t="s">
        <v>25</v>
      </c>
      <c r="M70" s="50"/>
      <c r="N70" s="43"/>
      <c r="O70" s="43"/>
      <c r="P70" s="20"/>
      <c r="Q70" s="20"/>
    </row>
    <row r="71" spans="1:17" s="18" customFormat="1" ht="19.5" customHeight="1">
      <c r="A71" s="108"/>
      <c r="B71" s="25">
        <v>1</v>
      </c>
      <c r="C71" s="27"/>
      <c r="D71" s="106"/>
      <c r="E71" s="106"/>
      <c r="F71" s="106"/>
      <c r="G71" s="28"/>
      <c r="H71" s="107"/>
      <c r="I71" s="107"/>
      <c r="J71" s="27"/>
      <c r="K71" s="29"/>
      <c r="L71" s="11"/>
      <c r="M71" s="51"/>
      <c r="N71" s="43"/>
      <c r="O71" s="43"/>
      <c r="P71" s="20"/>
      <c r="Q71" s="20"/>
    </row>
    <row r="72" spans="1:17" s="18" customFormat="1" ht="19.5" customHeight="1">
      <c r="A72" s="108"/>
      <c r="B72" s="25">
        <v>2</v>
      </c>
      <c r="C72" s="27"/>
      <c r="D72" s="106"/>
      <c r="E72" s="106"/>
      <c r="F72" s="106"/>
      <c r="G72" s="28"/>
      <c r="H72" s="107"/>
      <c r="I72" s="107"/>
      <c r="J72" s="27"/>
      <c r="K72" s="29"/>
      <c r="L72" s="11"/>
      <c r="M72" s="51"/>
      <c r="N72" s="43"/>
      <c r="O72" s="43"/>
      <c r="P72" s="20"/>
      <c r="Q72" s="20"/>
    </row>
    <row r="73" spans="1:17" s="24" customFormat="1" ht="19.5" customHeight="1">
      <c r="A73" s="108"/>
      <c r="B73" s="25">
        <v>3</v>
      </c>
      <c r="C73" s="27"/>
      <c r="D73" s="106"/>
      <c r="E73" s="106"/>
      <c r="F73" s="106"/>
      <c r="G73" s="28"/>
      <c r="H73" s="107"/>
      <c r="I73" s="107"/>
      <c r="J73" s="27"/>
      <c r="K73" s="29"/>
      <c r="L73" s="11"/>
      <c r="M73" s="51"/>
      <c r="N73" s="42"/>
      <c r="O73" s="42"/>
      <c r="P73" s="49"/>
      <c r="Q73" s="49"/>
    </row>
    <row r="74" spans="1:17" s="24" customFormat="1" ht="19.5" customHeight="1">
      <c r="A74" s="108"/>
      <c r="B74" s="25">
        <v>4</v>
      </c>
      <c r="C74" s="27"/>
      <c r="D74" s="106"/>
      <c r="E74" s="106"/>
      <c r="F74" s="106"/>
      <c r="G74" s="28"/>
      <c r="H74" s="107"/>
      <c r="I74" s="107"/>
      <c r="J74" s="27"/>
      <c r="K74" s="29"/>
      <c r="L74" s="11"/>
      <c r="M74" s="51"/>
      <c r="N74" s="42"/>
      <c r="O74" s="42"/>
      <c r="P74" s="49"/>
      <c r="Q74" s="49"/>
    </row>
    <row r="75" spans="1:17" s="18" customFormat="1" ht="19.5" customHeight="1">
      <c r="A75" s="108"/>
      <c r="B75" s="25">
        <v>5</v>
      </c>
      <c r="C75" s="27"/>
      <c r="D75" s="106"/>
      <c r="E75" s="106"/>
      <c r="F75" s="106"/>
      <c r="G75" s="28"/>
      <c r="H75" s="107"/>
      <c r="I75" s="107"/>
      <c r="J75" s="27"/>
      <c r="K75" s="29"/>
      <c r="L75" s="11"/>
      <c r="M75" s="51"/>
      <c r="N75" s="43"/>
      <c r="O75" s="43"/>
      <c r="P75" s="20"/>
      <c r="Q75" s="20"/>
    </row>
    <row r="76" spans="1:17" s="18" customFormat="1" ht="19.5" customHeight="1">
      <c r="A76" s="108"/>
      <c r="B76" s="25">
        <v>6</v>
      </c>
      <c r="C76" s="27"/>
      <c r="D76" s="106"/>
      <c r="E76" s="106"/>
      <c r="F76" s="106"/>
      <c r="G76" s="28"/>
      <c r="H76" s="107"/>
      <c r="I76" s="107"/>
      <c r="J76" s="27"/>
      <c r="K76" s="29"/>
      <c r="L76" s="11"/>
      <c r="M76" s="51"/>
      <c r="N76" s="43"/>
      <c r="O76" s="43"/>
      <c r="P76" s="20"/>
      <c r="Q76" s="20"/>
    </row>
    <row r="77" spans="1:13" ht="19.5" customHeight="1">
      <c r="A77" s="30"/>
      <c r="B77" s="31"/>
      <c r="C77" s="32"/>
      <c r="D77" s="33"/>
      <c r="E77" s="33"/>
      <c r="F77" s="33"/>
      <c r="G77" s="34"/>
      <c r="H77" s="35"/>
      <c r="I77" s="35"/>
      <c r="J77" s="34"/>
      <c r="K77" s="36"/>
      <c r="L77" s="37"/>
      <c r="M77" s="55"/>
    </row>
    <row r="78" spans="1:12" ht="30" customHeight="1">
      <c r="A78" s="75" t="s">
        <v>74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</row>
    <row r="79" spans="1:12" ht="14.2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</row>
    <row r="80" spans="1:12" ht="1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</row>
    <row r="81" spans="1:12" ht="15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</row>
    <row r="82" spans="1:12" ht="1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</row>
    <row r="83" spans="1:12" ht="36" customHeight="1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</row>
    <row r="84" spans="1:12" ht="15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</row>
    <row r="85" spans="1:12" ht="20.25" customHeight="1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</row>
    <row r="86" spans="1:11" ht="15">
      <c r="A86" s="52"/>
      <c r="B86" s="52"/>
      <c r="C86" s="52"/>
      <c r="D86" s="53"/>
      <c r="E86" s="53"/>
      <c r="F86" s="53"/>
      <c r="G86" s="53"/>
      <c r="H86" s="53"/>
      <c r="I86" s="53"/>
      <c r="J86" s="53"/>
      <c r="K86" s="53"/>
    </row>
    <row r="87" spans="1:11" ht="15">
      <c r="A87" s="52"/>
      <c r="B87" s="52"/>
      <c r="C87" s="52"/>
      <c r="D87" s="53"/>
      <c r="E87" s="53"/>
      <c r="F87" s="53"/>
      <c r="G87" s="53"/>
      <c r="H87" s="53"/>
      <c r="I87" s="53"/>
      <c r="J87" s="53"/>
      <c r="K87" s="53"/>
    </row>
    <row r="88" spans="1:11" ht="15">
      <c r="A88" s="52"/>
      <c r="B88" s="52"/>
      <c r="C88" s="52"/>
      <c r="D88" s="53"/>
      <c r="E88" s="53"/>
      <c r="F88" s="53"/>
      <c r="G88" s="53"/>
      <c r="H88" s="53"/>
      <c r="I88" s="53"/>
      <c r="J88" s="53"/>
      <c r="K88" s="53"/>
    </row>
    <row r="89" spans="1:11" ht="15">
      <c r="A89" s="52"/>
      <c r="B89" s="52"/>
      <c r="C89" s="52"/>
      <c r="D89" s="53"/>
      <c r="E89" s="53"/>
      <c r="F89" s="53"/>
      <c r="G89" s="53"/>
      <c r="H89" s="53"/>
      <c r="I89" s="53"/>
      <c r="J89" s="53"/>
      <c r="K89" s="53"/>
    </row>
    <row r="92" spans="1:6" ht="15">
      <c r="A92" s="54" t="s">
        <v>60</v>
      </c>
      <c r="B92" s="54">
        <v>20</v>
      </c>
      <c r="C92" s="54"/>
      <c r="D92" s="54"/>
      <c r="E92" s="54"/>
      <c r="F92" s="38"/>
    </row>
    <row r="93" spans="1:6" ht="15">
      <c r="A93" s="54" t="s">
        <v>65</v>
      </c>
      <c r="B93" s="54">
        <v>15</v>
      </c>
      <c r="C93" s="54">
        <v>8</v>
      </c>
      <c r="D93" s="54">
        <v>2</v>
      </c>
      <c r="E93" s="54">
        <v>5</v>
      </c>
      <c r="F93" s="38"/>
    </row>
    <row r="94" spans="1:6" ht="15">
      <c r="A94" s="54" t="s">
        <v>61</v>
      </c>
      <c r="B94" s="54">
        <v>10</v>
      </c>
      <c r="C94" s="54">
        <v>5</v>
      </c>
      <c r="D94" s="54">
        <v>1</v>
      </c>
      <c r="E94" s="54">
        <v>3</v>
      </c>
      <c r="F94" s="38"/>
    </row>
    <row r="95" spans="1:6" ht="15">
      <c r="A95" s="54" t="s">
        <v>62</v>
      </c>
      <c r="B95" s="54">
        <v>5</v>
      </c>
      <c r="C95" s="54">
        <v>3</v>
      </c>
      <c r="D95" s="54">
        <v>0.5</v>
      </c>
      <c r="E95" s="54">
        <v>1</v>
      </c>
      <c r="F95" s="38"/>
    </row>
    <row r="96" spans="1:6" ht="15">
      <c r="A96" s="54" t="s">
        <v>63</v>
      </c>
      <c r="B96" s="54">
        <v>1</v>
      </c>
      <c r="C96" s="54">
        <v>0.5</v>
      </c>
      <c r="D96" s="54"/>
      <c r="E96" s="54">
        <v>0.5</v>
      </c>
      <c r="F96" s="38"/>
    </row>
    <row r="97" spans="1:6" ht="15">
      <c r="A97" s="54" t="s">
        <v>64</v>
      </c>
      <c r="B97" s="54">
        <v>1</v>
      </c>
      <c r="C97" s="54">
        <v>0.5</v>
      </c>
      <c r="D97" s="54"/>
      <c r="E97" s="54">
        <v>0.5</v>
      </c>
      <c r="F97" s="38"/>
    </row>
    <row r="98" spans="1:6" ht="15">
      <c r="A98" s="54" t="s">
        <v>66</v>
      </c>
      <c r="B98" s="54">
        <v>1</v>
      </c>
      <c r="C98" s="54">
        <v>0.5</v>
      </c>
      <c r="D98" s="54"/>
      <c r="E98" s="54">
        <v>0.5</v>
      </c>
      <c r="F98" s="38"/>
    </row>
    <row r="99" spans="1:6" ht="15">
      <c r="A99" s="38"/>
      <c r="B99" s="38"/>
      <c r="C99" s="38"/>
      <c r="D99" s="38"/>
      <c r="E99" s="38"/>
      <c r="F99" s="38"/>
    </row>
    <row r="100" spans="1:6" ht="15">
      <c r="A100" s="38"/>
      <c r="B100" s="38"/>
      <c r="C100" s="38"/>
      <c r="D100" s="38"/>
      <c r="E100" s="38"/>
      <c r="F100" s="38"/>
    </row>
    <row r="101" spans="1:6" ht="15">
      <c r="A101" s="38"/>
      <c r="B101" s="38"/>
      <c r="C101" s="38"/>
      <c r="D101" s="38"/>
      <c r="E101" s="38"/>
      <c r="F101" s="38"/>
    </row>
    <row r="102" spans="1:5" ht="15">
      <c r="A102" s="38"/>
      <c r="B102" s="38"/>
      <c r="C102" s="38"/>
      <c r="D102" s="38"/>
      <c r="E102" s="38"/>
    </row>
  </sheetData>
  <sheetProtection formatCells="0" formatColumns="0" formatRows="0" insertColumns="0" insertRows="0" insertHyperlinks="0" selectLockedCells="1"/>
  <protectedRanges>
    <protectedRange password="C7DF" sqref="A84:K89 A73:K77" name="评分区域"/>
    <protectedRange password="C7DF" sqref="O17 M61:P69 N18:O41 M17:M41 N10:P16 P17:P60 M42:O60" name="得分区域"/>
    <protectedRange sqref="I10:M16 A1:G65536 H1:L9 H17:L65536" name="区域3"/>
  </protectedRanges>
  <mergeCells count="173">
    <mergeCell ref="I16:J16"/>
    <mergeCell ref="I12:J12"/>
    <mergeCell ref="I13:J13"/>
    <mergeCell ref="I14:J14"/>
    <mergeCell ref="I15:J15"/>
    <mergeCell ref="H57:J57"/>
    <mergeCell ref="H54:J54"/>
    <mergeCell ref="H51:J51"/>
    <mergeCell ref="D69:F69"/>
    <mergeCell ref="H67:I67"/>
    <mergeCell ref="H68:I68"/>
    <mergeCell ref="H69:I69"/>
    <mergeCell ref="H63:I63"/>
    <mergeCell ref="H64:I64"/>
    <mergeCell ref="H66:I66"/>
    <mergeCell ref="H62:J62"/>
    <mergeCell ref="B63:B69"/>
    <mergeCell ref="D63:F63"/>
    <mergeCell ref="D64:F64"/>
    <mergeCell ref="D65:F65"/>
    <mergeCell ref="D66:F66"/>
    <mergeCell ref="B56:B62"/>
    <mergeCell ref="D67:F67"/>
    <mergeCell ref="D68:F68"/>
    <mergeCell ref="D57:F57"/>
    <mergeCell ref="D59:F59"/>
    <mergeCell ref="D60:F60"/>
    <mergeCell ref="D61:F61"/>
    <mergeCell ref="H58:J58"/>
    <mergeCell ref="H59:J59"/>
    <mergeCell ref="H61:J61"/>
    <mergeCell ref="B18:B27"/>
    <mergeCell ref="B28:B34"/>
    <mergeCell ref="D28:F28"/>
    <mergeCell ref="D29:F29"/>
    <mergeCell ref="D30:F30"/>
    <mergeCell ref="D31:F31"/>
    <mergeCell ref="D32:F32"/>
    <mergeCell ref="D21:F21"/>
    <mergeCell ref="D76:F76"/>
    <mergeCell ref="H76:I76"/>
    <mergeCell ref="B42:B48"/>
    <mergeCell ref="D42:F42"/>
    <mergeCell ref="D43:F43"/>
    <mergeCell ref="D46:F46"/>
    <mergeCell ref="D47:F47"/>
    <mergeCell ref="B49:B55"/>
    <mergeCell ref="D62:F62"/>
    <mergeCell ref="D75:F75"/>
    <mergeCell ref="H75:I75"/>
    <mergeCell ref="H43:J43"/>
    <mergeCell ref="H44:J44"/>
    <mergeCell ref="H45:J45"/>
    <mergeCell ref="H46:J46"/>
    <mergeCell ref="H47:J47"/>
    <mergeCell ref="H73:I73"/>
    <mergeCell ref="D50:F50"/>
    <mergeCell ref="D55:F55"/>
    <mergeCell ref="H74:I74"/>
    <mergeCell ref="H50:J50"/>
    <mergeCell ref="H65:I65"/>
    <mergeCell ref="D74:F74"/>
    <mergeCell ref="D49:F49"/>
    <mergeCell ref="A70:A76"/>
    <mergeCell ref="D70:F70"/>
    <mergeCell ref="H70:I70"/>
    <mergeCell ref="D71:F71"/>
    <mergeCell ref="H71:I71"/>
    <mergeCell ref="D72:F72"/>
    <mergeCell ref="H72:I72"/>
    <mergeCell ref="D73:F73"/>
    <mergeCell ref="D44:F44"/>
    <mergeCell ref="H60:J60"/>
    <mergeCell ref="H53:J53"/>
    <mergeCell ref="H48:J48"/>
    <mergeCell ref="D48:F48"/>
    <mergeCell ref="D56:F56"/>
    <mergeCell ref="D58:F58"/>
    <mergeCell ref="H42:J42"/>
    <mergeCell ref="H55:J55"/>
    <mergeCell ref="H56:J56"/>
    <mergeCell ref="D51:F51"/>
    <mergeCell ref="D52:F52"/>
    <mergeCell ref="D53:F53"/>
    <mergeCell ref="D54:F54"/>
    <mergeCell ref="H49:J49"/>
    <mergeCell ref="H52:J52"/>
    <mergeCell ref="D40:F40"/>
    <mergeCell ref="C2:H2"/>
    <mergeCell ref="C7:H7"/>
    <mergeCell ref="D10:F10"/>
    <mergeCell ref="D11:F11"/>
    <mergeCell ref="D35:F35"/>
    <mergeCell ref="H17:I17"/>
    <mergeCell ref="H22:I22"/>
    <mergeCell ref="D34:F34"/>
    <mergeCell ref="D22:F22"/>
    <mergeCell ref="A1:L1"/>
    <mergeCell ref="A2:B2"/>
    <mergeCell ref="I4:J4"/>
    <mergeCell ref="C4:H4"/>
    <mergeCell ref="A3:B3"/>
    <mergeCell ref="A4:A9"/>
    <mergeCell ref="K7:L7"/>
    <mergeCell ref="K9:L9"/>
    <mergeCell ref="K8:L8"/>
    <mergeCell ref="C9:H9"/>
    <mergeCell ref="K6:L6"/>
    <mergeCell ref="K5:L5"/>
    <mergeCell ref="C3:D3"/>
    <mergeCell ref="G3:H3"/>
    <mergeCell ref="E3:F3"/>
    <mergeCell ref="K4:L4"/>
    <mergeCell ref="C5:H5"/>
    <mergeCell ref="I5:J5"/>
    <mergeCell ref="I6:J6"/>
    <mergeCell ref="C6:H6"/>
    <mergeCell ref="I7:J7"/>
    <mergeCell ref="I9:J9"/>
    <mergeCell ref="C8:H8"/>
    <mergeCell ref="I8:J8"/>
    <mergeCell ref="A10:A16"/>
    <mergeCell ref="D23:F23"/>
    <mergeCell ref="H21:I21"/>
    <mergeCell ref="D14:F14"/>
    <mergeCell ref="D12:F12"/>
    <mergeCell ref="D13:F13"/>
    <mergeCell ref="I10:J10"/>
    <mergeCell ref="I11:J11"/>
    <mergeCell ref="D15:F15"/>
    <mergeCell ref="D16:F16"/>
    <mergeCell ref="B35:B41"/>
    <mergeCell ref="D19:F19"/>
    <mergeCell ref="H18:I18"/>
    <mergeCell ref="H19:I19"/>
    <mergeCell ref="H20:I20"/>
    <mergeCell ref="D20:F20"/>
    <mergeCell ref="D36:F36"/>
    <mergeCell ref="H39:I39"/>
    <mergeCell ref="H24:I24"/>
    <mergeCell ref="H38:I38"/>
    <mergeCell ref="H28:I28"/>
    <mergeCell ref="D24:F24"/>
    <mergeCell ref="D25:F25"/>
    <mergeCell ref="D38:F38"/>
    <mergeCell ref="H36:I36"/>
    <mergeCell ref="P17:Q17"/>
    <mergeCell ref="P18:Q19"/>
    <mergeCell ref="H32:I32"/>
    <mergeCell ref="H25:I25"/>
    <mergeCell ref="H29:I29"/>
    <mergeCell ref="H34:I34"/>
    <mergeCell ref="H23:I23"/>
    <mergeCell ref="A78:L85"/>
    <mergeCell ref="H41:I41"/>
    <mergeCell ref="H35:I35"/>
    <mergeCell ref="H37:I37"/>
    <mergeCell ref="D33:F33"/>
    <mergeCell ref="A17:A69"/>
    <mergeCell ref="D39:F39"/>
    <mergeCell ref="D26:F26"/>
    <mergeCell ref="H26:I26"/>
    <mergeCell ref="D37:F37"/>
    <mergeCell ref="D17:F17"/>
    <mergeCell ref="D18:F18"/>
    <mergeCell ref="D45:F45"/>
    <mergeCell ref="D27:F27"/>
    <mergeCell ref="H33:I33"/>
    <mergeCell ref="H30:I30"/>
    <mergeCell ref="H31:I31"/>
    <mergeCell ref="H27:I27"/>
    <mergeCell ref="H40:I40"/>
    <mergeCell ref="D41:F41"/>
  </mergeCells>
  <dataValidations count="33">
    <dataValidation type="date" allowBlank="1" showInputMessage="1" showErrorMessage="1" promptTitle="登记日期：2009-1-1至2009-12-31" prompt="请按“2009年8月”格式填写" sqref="M71:M77 L77">
      <formula1>39814</formula1>
      <formula2>40178</formula2>
    </dataValidation>
    <dataValidation type="list" allowBlank="1" showInputMessage="1" showErrorMessage="1" sqref="K71:K77">
      <formula1>"是,否"</formula1>
    </dataValidation>
    <dataValidation type="list" allowBlank="1" showInputMessage="1" showErrorMessage="1" prompt="请于下拉列表中选择" sqref="J71:J77 L57:L62">
      <formula1>"是,否"</formula1>
    </dataValidation>
    <dataValidation type="list" allowBlank="1" showInputMessage="1" showErrorMessage="1" prompt="请于下拉列表中选择" sqref="C71:C77">
      <formula1>"国际学术会议,国内学术会议"</formula1>
    </dataValidation>
    <dataValidation allowBlank="1" showInputMessage="1" showErrorMessage="1" prompt="请填写整数，如1000！" sqref="G71:G77"/>
    <dataValidation type="date" allowBlank="1" showInputMessage="1" showErrorMessage="1" sqref="L76">
      <formula1>42736</formula1>
      <formula2>43100</formula2>
    </dataValidation>
    <dataValidation allowBlank="1" showInputMessage="1" showErrorMessage="1" promptTitle="必填项!" prompt="请不要添加空格" sqref="C3:D3"/>
    <dataValidation type="list" allowBlank="1" showInputMessage="1" showErrorMessage="1" prompt="请于下拉列表中选择" sqref="G3:H3">
      <formula1>"教授,副教授,讲师,助教,研究员,副研究员,助理研究员,研究实习员,研究馆员,副研究馆员,馆员,助理馆员,高级工程师,工程师,助理工程师,主任医师,副主任医师,主治医师,医师,编审,副编审,其他"</formula1>
    </dataValidation>
    <dataValidation type="list" allowBlank="1" showInputMessage="1" showErrorMessage="1" prompt="请于下拉列表中选择&#10;" sqref="J3">
      <formula1>"教授二级,教授三级,教授四级,副教授一级,副教授二级,副教授三级,讲师一级,讲师二级,讲师三级,助教一级,助教二级,其他"</formula1>
    </dataValidation>
    <dataValidation type="list" allowBlank="1" showInputMessage="1" showErrorMessage="1" prompt="请于下拉列表中选择" sqref="L11:L16">
      <formula1>"特等奖,一等奖,二等奖,三等奖,荣誉奖,优秀奖,提名奖"</formula1>
    </dataValidation>
    <dataValidation type="list" allowBlank="1" showInputMessage="1" showErrorMessage="1" prompt="请于下拉列表中选择" sqref="K11:K16">
      <formula1>"全国高校人文社科优秀科研成果奖,省部级政府科研奖励,准省部级政府科研奖励,其他省部级政府科研奖励,其他"</formula1>
    </dataValidation>
    <dataValidation type="list" allowBlank="1" showInputMessage="1" showErrorMessage="1" promptTitle="必填项!" prompt="请于下拉列表中选择" sqref="C2:H2">
      <formula1>"马克思主义学院,哲学院,经济学院,财政税务学院,金融学院,法学院,刑事司法学院,外国语学院,新闻与文化传播学院,工商管理学院,会计学院,公共管理学院,统计与数学学院,信息与安全工程学院,体育部,文澜学院,图书馆,档案馆,继续教育学院,MBA学院,校直机关,离退休处,现代教育技术中心,校医院,中韩新媒体学院,其他"</formula1>
    </dataValidation>
    <dataValidation allowBlank="1" showInputMessage="1" showErrorMessage="1" prompt="如：“湖北省人民政府”、“教育部”、“司法部”、“武汉市人民政府”等。" sqref="I11:I16 J13:J16"/>
    <dataValidation allowBlank="1" showErrorMessage="1" prompt="&#10;" sqref="L2"/>
    <dataValidation type="list" allowBlank="1" showInputMessage="1" showErrorMessage="1" prompt="请于下拉列表中选择" sqref="L3">
      <formula1>"专业课,公共课,公共外语课,公共体育课"</formula1>
    </dataValidation>
    <dataValidation type="list" allowBlank="1" showInputMessage="1" showErrorMessage="1" sqref="C11:C16">
      <formula1>"论文,专著,研究报告,其他"</formula1>
    </dataValidation>
    <dataValidation type="list" allowBlank="1" showInputMessage="1" showErrorMessage="1" prompt="请于下拉列表中选择" sqref="G11:G16 H64:I69 G43:G48 G36:G41 G18:G27 G29:G34 G50:G55 G57:G62">
      <formula1>"独撰,两人合著序一,两人合著序二,多人合著序一,多人合著序二,多人合著序三"</formula1>
    </dataValidation>
    <dataValidation type="list" allowBlank="1" showInputMessage="1" showErrorMessage="1" prompt="请于下拉列表中选择" sqref="J18:J27">
      <formula1>"一类,二类,三类,四类"</formula1>
    </dataValidation>
    <dataValidation type="list" allowBlank="1" showInputMessage="1" showErrorMessage="1" prompt="请于下拉列表中选择" sqref="K18:K27">
      <formula1>"3000字以上,3000字以下,理工农医体育类1500字以上,理工农医体育类1500字以下"</formula1>
    </dataValidation>
    <dataValidation type="list" allowBlank="1" showInputMessage="1" showErrorMessage="1" prompt="请于下拉列表中选择" sqref="H29:I34">
      <formula1>"人民日报理论版（含海外版）,光明日报理论版,经济日报理论版,法制日报理论版,瞭望周刊理论文章"</formula1>
    </dataValidation>
    <dataValidation type="list" allowBlank="1" showInputMessage="1" showErrorMessage="1" prompt="请于下拉列表中选择" sqref="J29:J34">
      <formula1>"三类,四类"</formula1>
    </dataValidation>
    <dataValidation type="list" allowBlank="1" showInputMessage="1" showErrorMessage="1" prompt="请于下拉列表中选择" sqref="K29:K34">
      <formula1>"1500字以上,1500字以下"</formula1>
    </dataValidation>
    <dataValidation type="list" allowBlank="1" showInputMessage="1" showErrorMessage="1" prompt="请于下拉列表中选择" sqref="J37:J41">
      <formula1>"SCI全文搜索,SSCI全文检索,SCI摘要检索,SSCI摘要检索,EI(光盘核心版)全文检索,CSCD全文收录,CPCI全文收录,其他"</formula1>
    </dataValidation>
    <dataValidation type="whole" operator="greaterThanOrEqual" allowBlank="1" showInputMessage="1" showErrorMessage="1" prompt="请输入整数" sqref="L36:L41 K43:K48 K64:K69">
      <formula1>0</formula1>
    </dataValidation>
    <dataValidation type="list" allowBlank="1" showInputMessage="1" showErrorMessage="1" prompt="请于下拉列表中选择" sqref="H43:I48">
      <formula1>"新华文摘,中国社会科学文摘,中国科技文摘,中国社会科学外文版,人大复印资料,高校文科学报文摘,中国法学英文版,一级学科年鉴"</formula1>
    </dataValidation>
    <dataValidation type="list" allowBlank="1" showInputMessage="1" showErrorMessage="1" prompt="请于下拉列表中选择" sqref="G64:G69">
      <formula1>"论文,教材,编著,工具书,古籍整理,文学作品,其他"</formula1>
    </dataValidation>
    <dataValidation type="whole" operator="greaterThanOrEqual" allowBlank="1" showInputMessage="1" showErrorMessage="1" promptTitle="必填项" prompt="否则没有得分，请输入整数！" sqref="L50:L55">
      <formula1>0</formula1>
    </dataValidation>
    <dataValidation allowBlank="1" showInputMessage="1" showErrorMessage="1" promptTitle="请在刊物类别中选择对应级别，否则无得分！" sqref="H17:I17"/>
    <dataValidation allowBlank="1" showInputMessage="1" showErrorMessage="1" prompt="请在刊物类别中选择对应级别，否则无得分！" sqref="H18:I27"/>
    <dataValidation type="list" allowBlank="1" showInputMessage="1" showErrorMessage="1" prompt="请于下拉列表中选择" sqref="J36">
      <formula1>"SCI全文检索,SSCI全文检索,SCI摘要检索,SSCI摘要检索,EI(光盘核心版)全文检索,CSCD全文收录,CPCI全文收录,其他"</formula1>
    </dataValidation>
    <dataValidation type="date" allowBlank="1" showInputMessage="1" showErrorMessage="1" prompt="请输入整数" sqref="L48">
      <formula1>42736</formula1>
      <formula2>43100</formula2>
    </dataValidation>
    <dataValidation type="date" allowBlank="1" showInputMessage="1" showErrorMessage="1" prompt="请输入整数" sqref="L43:L47">
      <formula1>42736</formula1>
      <formula2>43100</formula2>
    </dataValidation>
    <dataValidation type="date" allowBlank="1" showInputMessage="1" showErrorMessage="1" sqref="K5:L9 M11:M16 L18:L27 L29:L34 K36:K41 K50:K55 K57:K62 L64:L69 L71:L75">
      <formula1>42736</formula1>
      <formula2>43100</formula2>
    </dataValidation>
  </dataValidations>
  <printOptions/>
  <pageMargins left="0.75" right="0.75" top="1" bottom="1" header="0.5" footer="0.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魏巍</cp:lastModifiedBy>
  <cp:lastPrinted>2009-11-27T00:18:19Z</cp:lastPrinted>
  <dcterms:created xsi:type="dcterms:W3CDTF">2007-11-18T04:01:32Z</dcterms:created>
  <dcterms:modified xsi:type="dcterms:W3CDTF">2017-11-16T01:26:40Z</dcterms:modified>
  <cp:category/>
  <cp:version/>
  <cp:contentType/>
  <cp:contentStatus/>
</cp:coreProperties>
</file>